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6" windowHeight="7656"/>
  </bookViews>
  <sheets>
    <sheet name="PLAN  COMPRAS CONSOLIDADO 2017" sheetId="1" r:id="rId1"/>
  </sheets>
  <externalReferences>
    <externalReference r:id="rId2"/>
  </externalReferences>
  <definedNames>
    <definedName name="_xlnm._FilterDatabase" localSheetId="0" hidden="1">'PLAN  COMPRAS CONSOLIDADO 2017'!$B$11:$K$118</definedName>
    <definedName name="_xlnm.Print_Titles" localSheetId="0">'PLAN  COMPRAS CONSOLIDADO 2017'!$1:$11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8" i="1" l="1"/>
  <c r="E117" i="1"/>
  <c r="E116" i="1"/>
  <c r="E115" i="1"/>
  <c r="E114" i="1"/>
  <c r="E113" i="1"/>
  <c r="E112" i="1"/>
  <c r="E111" i="1"/>
  <c r="E110" i="1"/>
  <c r="D108" i="1"/>
  <c r="E106" i="1"/>
  <c r="D106" i="1"/>
  <c r="E105" i="1"/>
  <c r="E102" i="1"/>
  <c r="E101"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D57" i="1"/>
  <c r="E56" i="1"/>
  <c r="E55" i="1"/>
  <c r="E54" i="1"/>
  <c r="D54" i="1"/>
  <c r="E53" i="1"/>
  <c r="E52" i="1"/>
  <c r="E51" i="1"/>
  <c r="E50" i="1"/>
  <c r="E45" i="1"/>
  <c r="E41" i="1"/>
  <c r="J38" i="1"/>
  <c r="I38" i="1"/>
  <c r="H38" i="1"/>
  <c r="E38" i="1"/>
  <c r="E37" i="1"/>
  <c r="E36" i="1"/>
  <c r="E35" i="1"/>
  <c r="E34" i="1"/>
  <c r="E33" i="1"/>
  <c r="E32" i="1"/>
  <c r="E31" i="1"/>
  <c r="E30" i="1"/>
  <c r="E29" i="1"/>
  <c r="E28" i="1"/>
  <c r="E27" i="1"/>
  <c r="E26" i="1"/>
  <c r="E25" i="1"/>
  <c r="E24" i="1"/>
  <c r="E23" i="1"/>
  <c r="E22" i="1"/>
  <c r="E21" i="1"/>
  <c r="E20" i="1"/>
  <c r="E19" i="1"/>
  <c r="E18" i="1"/>
  <c r="E17" i="1"/>
  <c r="E16" i="1"/>
  <c r="E15" i="1"/>
  <c r="E14" i="1"/>
  <c r="E13" i="1"/>
  <c r="E12" i="1"/>
</calcChain>
</file>

<file path=xl/comments1.xml><?xml version="1.0" encoding="utf-8"?>
<comments xmlns="http://schemas.openxmlformats.org/spreadsheetml/2006/main">
  <authors>
    <author>Autor</author>
  </authors>
  <commentList>
    <comment ref="G11" authorId="0" shapeId="0">
      <text>
        <r>
          <rPr>
            <b/>
            <sz val="9"/>
            <color indexed="81"/>
            <rFont val="Tahoma"/>
            <charset val="1"/>
          </rPr>
          <t xml:space="preserve">William Segura Castillo: Debe marcar con una equis , si la compra de su unidad , si se considera que es una compra por caja chica se deja en blanco
</t>
        </r>
        <r>
          <rPr>
            <sz val="9"/>
            <color indexed="81"/>
            <rFont val="Tahoma"/>
            <charset val="1"/>
          </rPr>
          <t xml:space="preserve">
</t>
        </r>
      </text>
    </comment>
    <comment ref="H11" authorId="0" shapeId="0">
      <text>
        <r>
          <rPr>
            <b/>
            <sz val="9"/>
            <color indexed="81"/>
            <rFont val="Tahoma"/>
            <charset val="1"/>
          </rPr>
          <t>Autor:</t>
        </r>
        <r>
          <rPr>
            <sz val="9"/>
            <color indexed="81"/>
            <rFont val="Tahoma"/>
            <charset val="1"/>
          </rPr>
          <t xml:space="preserve">
Contratacion Directa  0  a  ¢ 8.440.000
Licitacion Abreviada  ¢ 8.440.000  a ¢81.300.000
Licitaciión Pública: ¢81.300.000  en adelante….</t>
        </r>
      </text>
    </comment>
    <comment ref="K11" authorId="0" shapeId="0">
      <text>
        <r>
          <rPr>
            <b/>
            <sz val="9"/>
            <color indexed="81"/>
            <rFont val="Tahoma"/>
            <charset val="1"/>
          </rPr>
          <t>Autor:</t>
        </r>
        <r>
          <rPr>
            <sz val="9"/>
            <color indexed="81"/>
            <rFont val="Tahoma"/>
            <charset val="1"/>
          </rPr>
          <t xml:space="preserve">
Se debe indicar la fecha probable de iniciio de la solicitud de Contratación , finalidad planificar las compras de las distintas unidades.</t>
        </r>
      </text>
    </comment>
  </commentList>
</comments>
</file>

<file path=xl/sharedStrings.xml><?xml version="1.0" encoding="utf-8"?>
<sst xmlns="http://schemas.openxmlformats.org/spreadsheetml/2006/main" count="324" uniqueCount="199">
  <si>
    <t>AGENCIA DE PROTECICON DE DATOS DE LOS HABITANTES</t>
  </si>
  <si>
    <t>PROVEEDURIA INSTITUCIONAL</t>
  </si>
  <si>
    <t>CONTRATACIÓN ADMINISTRATIVA</t>
  </si>
  <si>
    <t>PLAN ANUAL DE COMPRAS 2017</t>
  </si>
  <si>
    <t>Partida presupuestaria</t>
  </si>
  <si>
    <t>Descripción</t>
  </si>
  <si>
    <t>Detalle de compras</t>
  </si>
  <si>
    <t>Monto presupuestado 2017</t>
  </si>
  <si>
    <t>Fuente de financiamiento</t>
  </si>
  <si>
    <t>Contrato vigente, o no requiere de trámite por CA</t>
  </si>
  <si>
    <t>Tipo de Procedimiento</t>
  </si>
  <si>
    <t>I Semestre</t>
  </si>
  <si>
    <t>II Semestre</t>
  </si>
  <si>
    <t>Mes de Realización de la Solicitud de Contratación</t>
  </si>
  <si>
    <t xml:space="preserve">1.01.01 </t>
  </si>
  <si>
    <t>Alquiler de edificios, locales y terrenos</t>
  </si>
  <si>
    <t>Ordinaria</t>
  </si>
  <si>
    <t>No requiere Trámite</t>
  </si>
  <si>
    <t xml:space="preserve">Excepcionada </t>
  </si>
  <si>
    <t>X</t>
  </si>
  <si>
    <t>Abril</t>
  </si>
  <si>
    <t>1.01.02</t>
  </si>
  <si>
    <t>Alquiler de maquinaria, equipo y mobiliario</t>
  </si>
  <si>
    <t>1.01.03</t>
  </si>
  <si>
    <t>Alquiler de equipo de cómputo</t>
  </si>
  <si>
    <t>1.01.99</t>
  </si>
  <si>
    <t>Otros alquileres</t>
  </si>
  <si>
    <t>1.02.01</t>
  </si>
  <si>
    <t>Servicio de agua y alcantarillado</t>
  </si>
  <si>
    <t>1.02.02</t>
  </si>
  <si>
    <t>Servicio de energía eléctrica</t>
  </si>
  <si>
    <t>1.02.03</t>
  </si>
  <si>
    <t>Servicio de correo</t>
  </si>
  <si>
    <t>1.02.04</t>
  </si>
  <si>
    <t>Servicio de telecomunicaciones</t>
  </si>
  <si>
    <t>Se requiere contratar los servicios de colocación del gabinete completo adquirido por la PRODHAB en un Centro de Datos, así como la contratación de servicios (de soporte, mantenimiento, configuración, instalación, telefonía, entre otros) necesarios para la operación de la Agencia. Además del servicio de telefonía celular para la Dirección Nacional.</t>
  </si>
  <si>
    <t>Marzo</t>
  </si>
  <si>
    <t>1.02.99</t>
  </si>
  <si>
    <t>Otros servicios básicos</t>
  </si>
  <si>
    <t>1.03.01</t>
  </si>
  <si>
    <t>Información</t>
  </si>
  <si>
    <t>La PRODHAB elaborará y ejecutará una estrategia de comunicación, dirigida a permitir que los administrados conozcan los derechos derivados del manejo de sus datos personales, así como los mecanismos que el ordenamiento prevé para la defensa de tales prerrogativas". Ante esta responsabilidad, la Agencia pretende la creación de 2 comerciales (pre-producción, producción y post-producción) y su respectiva pauta</t>
  </si>
  <si>
    <t>Licitación Pública</t>
  </si>
  <si>
    <t>Enero</t>
  </si>
  <si>
    <t>1.03.02</t>
  </si>
  <si>
    <t>Publicidad y propaganda</t>
  </si>
  <si>
    <t>Se requiere la compra de agendas institucionales. Adicionalmente, también se requiere bajo esta partida, realizar la compra de otros materiales varios de publicidad y propaganda para incentivar la imagen de la PRODHAB en eventos y conferencias, como lo son USB y banner.</t>
  </si>
  <si>
    <t>Contratación Directa</t>
  </si>
  <si>
    <t>1.03.03</t>
  </si>
  <si>
    <t>Impresión, encuadernación y otros</t>
  </si>
  <si>
    <t>1.03.04</t>
  </si>
  <si>
    <t>Transporte de bienes</t>
  </si>
  <si>
    <t>1.03.06</t>
  </si>
  <si>
    <t>Comisiones y gastos por servicios financieros y comerciales</t>
  </si>
  <si>
    <t>1.03.07</t>
  </si>
  <si>
    <t>Servicios de transferencia electrónica de información</t>
  </si>
  <si>
    <t>1.04.01</t>
  </si>
  <si>
    <t>Servicios médicos y de laboratorio</t>
  </si>
  <si>
    <t>1.04.02</t>
  </si>
  <si>
    <t>Servicios jurídicos</t>
  </si>
  <si>
    <t>1.04.03</t>
  </si>
  <si>
    <t>Servicios de ingeniería</t>
  </si>
  <si>
    <t>1.04.04</t>
  </si>
  <si>
    <t>Servicios en ciencias económicas y sociales</t>
  </si>
  <si>
    <t>1.04.05</t>
  </si>
  <si>
    <t>Servicios de desarrollo de sistemas informáticos</t>
  </si>
  <si>
    <t>Desarrollo de aplicaciones y soluciones informáticas (Sitio Web PRODHAB )</t>
  </si>
  <si>
    <t>Mayo</t>
  </si>
  <si>
    <t>1.04.06</t>
  </si>
  <si>
    <t>Servicios generales</t>
  </si>
  <si>
    <t>Gasto por concepto de servicios contratados con personas físicas o jurídicas, para que realicen trabajos específicos de apoyo a las actividades sustantivas de la institución,  de aseo y limpieza y vigilancia. / Planes estrategicos institucionales /</t>
  </si>
  <si>
    <t>1.04.99</t>
  </si>
  <si>
    <t>Otros servicios de gestión y apoyo</t>
  </si>
  <si>
    <t>Servicios de fumigación</t>
  </si>
  <si>
    <t>Junio</t>
  </si>
  <si>
    <t>1.05.01</t>
  </si>
  <si>
    <t>Transporte dentro del país</t>
  </si>
  <si>
    <t>1.05.02</t>
  </si>
  <si>
    <t>Viáticos dentro del país</t>
  </si>
  <si>
    <t>1.05.04</t>
  </si>
  <si>
    <t>Viáticos en el exterior</t>
  </si>
  <si>
    <t>1.06.01</t>
  </si>
  <si>
    <t>Seguros</t>
  </si>
  <si>
    <t>1.07.01</t>
  </si>
  <si>
    <t>Actividades de capacitación</t>
  </si>
  <si>
    <t>Todo el año</t>
  </si>
  <si>
    <t>1.07.02</t>
  </si>
  <si>
    <t>Actividades protocolarias y sociales</t>
  </si>
  <si>
    <t>1.07.03</t>
  </si>
  <si>
    <t>Gastos de representación institucional</t>
  </si>
  <si>
    <t>1.08.01</t>
  </si>
  <si>
    <t>Mantenimiento de edificios y locales</t>
  </si>
  <si>
    <t>Toda el año</t>
  </si>
  <si>
    <t>1.08.04</t>
  </si>
  <si>
    <t>Mantenimiento y reparación de maquinaria y equipo de producción</t>
  </si>
  <si>
    <t>1.08.05</t>
  </si>
  <si>
    <t>Mantenimiento y reparación de equipo de transporte</t>
  </si>
  <si>
    <t xml:space="preserve">Previsión para reparacion mecánica del vehículo de la Agencia que no sea cubierta por la garantía de fábrica o revisiones.
Mantenimiento de motocicleta </t>
  </si>
  <si>
    <t>CD</t>
  </si>
  <si>
    <t>Todo el año cuando se requiera</t>
  </si>
  <si>
    <t>1.08.06</t>
  </si>
  <si>
    <t>Mantenimiento y reparación de equipo de comunicación</t>
  </si>
  <si>
    <t>1.08.07</t>
  </si>
  <si>
    <t>Mantenimiento y reparación de equipo y mobiliario de oficina</t>
  </si>
  <si>
    <t>Previsión para reparación de equipo y mobiliario de oficina que se dañe por la actividad normal en su uso o situaciones imprevistas</t>
  </si>
  <si>
    <t>1.08.08</t>
  </si>
  <si>
    <t>Mantenimiento y reparación de equipo de cómputo y sistemas de información</t>
  </si>
  <si>
    <t>Servicios reparación y mantenimiento de equipo de cómputo</t>
  </si>
  <si>
    <t>1.08.99</t>
  </si>
  <si>
    <t>Mantenimiento y reparación de otros equipos</t>
  </si>
  <si>
    <t>1.09.02</t>
  </si>
  <si>
    <t>Impuestos sobre bienes inmuebles</t>
  </si>
  <si>
    <t>1.09.99</t>
  </si>
  <si>
    <t>Otros impuestos</t>
  </si>
  <si>
    <t>2.01.01</t>
  </si>
  <si>
    <t>Combustibles y lubricantes</t>
  </si>
  <si>
    <t>2.01.02</t>
  </si>
  <si>
    <t>Productos farmacéuticos y medicinales</t>
  </si>
  <si>
    <t>2.01.04</t>
  </si>
  <si>
    <t>Tintas, pinturas y diluyentes</t>
  </si>
  <si>
    <t>2.01.99</t>
  </si>
  <si>
    <t>Otros productos químicos y conexos</t>
  </si>
  <si>
    <t>Compra de productos químicos que requiera la PRODHAB para algunos equipos o reparaciones emergentes.</t>
  </si>
  <si>
    <t>2.02.02</t>
  </si>
  <si>
    <t>Productos agroforestales</t>
  </si>
  <si>
    <t>2.02.03</t>
  </si>
  <si>
    <t>Alimentos y bebidas</t>
  </si>
  <si>
    <t>2.03.01</t>
  </si>
  <si>
    <t>Materiales y productos metálicos</t>
  </si>
  <si>
    <t>2.03.03</t>
  </si>
  <si>
    <t>Madera y sus derivados</t>
  </si>
  <si>
    <t>2.03.04</t>
  </si>
  <si>
    <t>Materiales y productos eléctricos, telefónicos y de cómputo</t>
  </si>
  <si>
    <t>2.03.05</t>
  </si>
  <si>
    <t>Materiales y productos de vidrio</t>
  </si>
  <si>
    <t>2.03.06</t>
  </si>
  <si>
    <t>Materiales y productos de plástico</t>
  </si>
  <si>
    <t>2.03.99</t>
  </si>
  <si>
    <t>Otros materiales y productos de uso en la construcción y mantenimiento</t>
  </si>
  <si>
    <t>2.04.01</t>
  </si>
  <si>
    <t>Herramientas e instrumentos</t>
  </si>
  <si>
    <t>Incluye la adquisición de implementos : martillos , alicates, cintas métricas,
llaves fijas etc.</t>
  </si>
  <si>
    <t>2.04.02</t>
  </si>
  <si>
    <t>Repuestos y accesorios</t>
  </si>
  <si>
    <t>Compra de componentes y respuestos para Hand Held durante el año y otros accesorios como cables y repuestos de partes de diferentes equipos de uso de la PRODHAB. Compra de Llantas para el Vehículo en caso de avería o cambio urgente.</t>
  </si>
  <si>
    <t>2.99.01</t>
  </si>
  <si>
    <t>Útiles y materiales de oficina y cómputo</t>
  </si>
  <si>
    <t>Corresponde a la adquisición de artículos que se requieren para realizar labores de
oficina, de cómputo, tales como: bolígrafos, llaves mayas, máquinas, lápices, engrapadoras, reglas, borradores, clips, perforadoras, tiza, cintas adhesivas, punteros, rotuladores, pizarras no capitalizables, láminas plásticas de
transparencias y artículos similares</t>
  </si>
  <si>
    <t>Febrero / Julio</t>
  </si>
  <si>
    <t>2.99.03</t>
  </si>
  <si>
    <t>Productos de papel, cartón e impresos</t>
  </si>
  <si>
    <t xml:space="preserve">Incluye la adquisición de papel y cartón de toda clase, así como sus productos. Se cita
como ejemplo: papel bond, papel periódico, sobres, papel para impresoras, cajas de
cartón, papel engomado y adhesivo en sus diversas formas. / Suscripción a periodicos nacionales </t>
  </si>
  <si>
    <t>Enero/ Febrero /Julio</t>
  </si>
  <si>
    <t>2.99.04</t>
  </si>
  <si>
    <t>Textiles y vestuario</t>
  </si>
  <si>
    <t>2.99.05</t>
  </si>
  <si>
    <t>Útiles y materiales de limpieza</t>
  </si>
  <si>
    <t>Julio</t>
  </si>
  <si>
    <t>2.99.06</t>
  </si>
  <si>
    <t>Útiles y materiales de resguardo y seguridad</t>
  </si>
  <si>
    <t>2.99.07</t>
  </si>
  <si>
    <t>Útiles y materiales de cocina y comedor</t>
  </si>
  <si>
    <t>2.99.99</t>
  </si>
  <si>
    <t>Otros útiles, materiales y suministros diversos</t>
  </si>
  <si>
    <t>5.01.01</t>
  </si>
  <si>
    <t>Maquinaria y equipo para la producción</t>
  </si>
  <si>
    <t>5.01.02</t>
  </si>
  <si>
    <t>Equipo de transporte</t>
  </si>
  <si>
    <t>Compra de Carretillas (perra) para tranporte de Materiales dentro de las Instalaciones de la PRODHAB.
Se requiere para notificaciones y en general servicio de mensajeria.</t>
  </si>
  <si>
    <t>Octubre</t>
  </si>
  <si>
    <t>5.01.03</t>
  </si>
  <si>
    <t>Equipo de comunicación</t>
  </si>
  <si>
    <t xml:space="preserve">A efectos de transmitir y hacer partícipe a la población de las diferentes labores de la PRODHAB, eventos, congresos, charlas y convenios que genere; es indispensable la compra de una cámara fotográfica digital, que facilite el trabajo de cobertura en las distintas actividades donde la Agencia tendrá incidencia. También se prevé la compra de un equipo de video beam, de uso exclusivo (aunque no limitado) de la Unidad de Divulgación, que esté a disposición de las constantes charlas y conferencias de prensa que la PRODHAB realice a lo largo del año. </t>
  </si>
  <si>
    <t>5.01.04</t>
  </si>
  <si>
    <t>Equipo y mobiliario de oficina</t>
  </si>
  <si>
    <t>Compra de caja fuerte para el área Financiera de la Agencia, para el resguardo de los valores 
Compra de Mobiliario que se requiera para actividades de la Agencia. que no este contemplado del Mobiliario Contratado en el Alquiler de Edificio. / Compra de Maquina Destructora de papel para la Proveeduría. / Calcularadora de escritorio.</t>
  </si>
  <si>
    <t>Setiembre</t>
  </si>
  <si>
    <t>5.01.05</t>
  </si>
  <si>
    <t>Equipo y programas de cómputo</t>
  </si>
  <si>
    <t xml:space="preserve">Agosto / </t>
  </si>
  <si>
    <t>5.01.06</t>
  </si>
  <si>
    <t>Equipo sanitario de laboratorio e investigación</t>
  </si>
  <si>
    <t>5.01.99</t>
  </si>
  <si>
    <t>Maquinaria, equipo y mobiliario diverso</t>
  </si>
  <si>
    <t>Compra de Extintores para la PRODHAB, según Art 79 del Reglamento General e Higiene del Trabajo. Monto estimado 500,000 y para la Compra de Refrigeradora , Microondas , Coffee maker y percolador mediano.</t>
  </si>
  <si>
    <t>5.02.01</t>
  </si>
  <si>
    <t>Edificios</t>
  </si>
  <si>
    <t>5.99.02</t>
  </si>
  <si>
    <t>Piezas y obras de colección</t>
  </si>
  <si>
    <t>5.99.03</t>
  </si>
  <si>
    <t>Bienes intangibles</t>
  </si>
  <si>
    <t>Adquirir las licencias necesarias para el correcto funcionamiento de los distintos Departamentos/Unidades de la PRODHAB
Compra de servicio de software especializado  de normativa y jurisprudencia.</t>
  </si>
  <si>
    <t xml:space="preserve">Febrero </t>
  </si>
  <si>
    <t>NA</t>
  </si>
  <si>
    <t>No aplica para contratación administrativa</t>
  </si>
  <si>
    <t>Recursos propios, presupuesto ordinario</t>
  </si>
  <si>
    <t>CA</t>
  </si>
  <si>
    <t>Contratación Administrativa</t>
  </si>
  <si>
    <t>Nota: algunos objetos contractuales serán concursados en el momento del requerimiento, no están previamente establecidos, surgen de acuerdo a la demanda del bien o servicio por parte de las unidades solicitantes por la PRODHAB.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</si>
</sst>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b/>
      <sz val="12"/>
      <color theme="0"/>
      <name val="Arial Narrow"/>
      <family val="2"/>
    </font>
    <font>
      <sz val="12"/>
      <color theme="0"/>
      <name val="Arial Narrow"/>
      <family val="2"/>
    </font>
    <font>
      <b/>
      <sz val="10"/>
      <color theme="0"/>
      <name val="Arial Narrow"/>
      <family val="2"/>
    </font>
    <font>
      <sz val="12"/>
      <color theme="3" tint="-0.249977111117893"/>
      <name val="Arial Narrow"/>
      <family val="2"/>
    </font>
    <font>
      <b/>
      <sz val="12"/>
      <color theme="3" tint="-0.249977111117893"/>
      <name val="Arial Narrow"/>
      <family val="2"/>
    </font>
    <font>
      <sz val="10"/>
      <color theme="1"/>
      <name val="Arial Narrow"/>
      <family val="2"/>
    </font>
    <font>
      <sz val="9"/>
      <name val="Arial"/>
      <family val="2"/>
    </font>
    <font>
      <b/>
      <sz val="9"/>
      <color indexed="81"/>
      <name val="Tahoma"/>
      <charset val="1"/>
    </font>
    <font>
      <sz val="9"/>
      <color indexed="81"/>
      <name val="Tahoma"/>
      <charset val="1"/>
    </font>
  </fonts>
  <fills count="5">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theme="0"/>
        <bgColor indexed="64"/>
      </patternFill>
    </fill>
  </fills>
  <borders count="14">
    <border>
      <left/>
      <right/>
      <top/>
      <bottom/>
      <diagonal/>
    </border>
    <border>
      <left style="double">
        <color indexed="64"/>
      </left>
      <right/>
      <top style="medium">
        <color indexed="64"/>
      </top>
      <bottom/>
      <diagonal/>
    </border>
    <border>
      <left/>
      <right/>
      <top style="double">
        <color indexed="64"/>
      </top>
      <bottom style="dashed">
        <color indexed="64"/>
      </bottom>
      <diagonal/>
    </border>
    <border>
      <left style="double">
        <color indexed="64"/>
      </left>
      <right style="dashed">
        <color indexed="64"/>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44" fontId="2" fillId="0" borderId="2" xfId="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lignment vertical="center" wrapText="1"/>
    </xf>
    <xf numFmtId="0" fontId="4" fillId="2" borderId="4" xfId="0" applyFont="1" applyFill="1" applyBorder="1" applyAlignment="1">
      <alignment horizontal="center" vertical="center" wrapText="1"/>
    </xf>
    <xf numFmtId="0" fontId="2" fillId="0" borderId="8" xfId="0" applyFont="1" applyBorder="1" applyAlignment="1">
      <alignment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vertical="center" wrapText="1"/>
    </xf>
    <xf numFmtId="44" fontId="5" fillId="2" borderId="9" xfId="1"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4" fontId="2" fillId="0" borderId="0" xfId="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4" fontId="2" fillId="0" borderId="0" xfId="1" applyFont="1" applyAlignment="1">
      <alignment horizontal="center" vertical="center" wrapText="1"/>
    </xf>
    <xf numFmtId="0" fontId="3" fillId="0" borderId="0" xfId="0" applyFont="1" applyAlignment="1">
      <alignment horizontal="center" vertical="center" wrapText="1"/>
    </xf>
    <xf numFmtId="0" fontId="4" fillId="3" borderId="10" xfId="0" applyFont="1" applyFill="1" applyBorder="1" applyAlignment="1">
      <alignment horizontal="center" vertical="center" wrapText="1"/>
    </xf>
    <xf numFmtId="44" fontId="4" fillId="3" borderId="10" xfId="1" applyFont="1" applyFill="1" applyBorder="1" applyAlignment="1">
      <alignment horizontal="center" vertical="center" wrapText="1"/>
    </xf>
    <xf numFmtId="0" fontId="2" fillId="0" borderId="0" xfId="0" applyFont="1" applyFill="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center" wrapText="1"/>
    </xf>
    <xf numFmtId="44" fontId="7" fillId="0" borderId="10" xfId="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2" fillId="0" borderId="10" xfId="0" applyNumberFormat="1" applyFont="1" applyBorder="1" applyAlignment="1">
      <alignment vertical="center" wrapText="1"/>
    </xf>
    <xf numFmtId="0" fontId="10" fillId="0" borderId="10" xfId="0" applyFont="1" applyBorder="1" applyAlignment="1">
      <alignment horizontal="left" vertical="center" wrapText="1"/>
    </xf>
    <xf numFmtId="0" fontId="3" fillId="0" borderId="0" xfId="0" applyFont="1" applyFill="1" applyAlignment="1">
      <alignment horizontal="center" vertical="center" wrapText="1"/>
    </xf>
    <xf numFmtId="0" fontId="2" fillId="0" borderId="0" xfId="0" applyFont="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4" fontId="7" fillId="0" borderId="11" xfId="1" applyFont="1" applyFill="1" applyBorder="1" applyAlignment="1">
      <alignment horizontal="center" vertical="center" wrapText="1"/>
    </xf>
    <xf numFmtId="44" fontId="7" fillId="0" borderId="12" xfId="1" applyFont="1" applyFill="1" applyBorder="1" applyAlignment="1">
      <alignment horizontal="center" vertical="center" wrapText="1"/>
    </xf>
    <xf numFmtId="44" fontId="7" fillId="0" borderId="13" xfId="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2"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0" xfId="0" applyFont="1" applyBorder="1" applyAlignment="1">
      <alignment horizontal="left" vertical="center" wrapText="1"/>
    </xf>
    <xf numFmtId="0" fontId="6"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82827</xdr:colOff>
      <xdr:row>0</xdr:row>
      <xdr:rowOff>0</xdr:rowOff>
    </xdr:from>
    <xdr:to>
      <xdr:col>10</xdr:col>
      <xdr:colOff>712304</xdr:colOff>
      <xdr:row>9</xdr:row>
      <xdr:rowOff>273326</xdr:rowOff>
    </xdr:to>
    <xdr:pic>
      <xdr:nvPicPr>
        <xdr:cNvPr id="2" name="2 Imagen" descr="C:\Users\wsegura\Documents\04_Prodhab_Blanco_Vaciad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5677" y="0"/>
          <a:ext cx="1962977" cy="134012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ODHAB\PRODHAB%202017\2017\PLAN%20ANUAL%20DE%20COMPRAS%202017\PLAN%20DE%20COMPRAS%202017%20CONSOLIDADO\Copia%20de%20PLAN%20ANUAL%20DE%20COMPRAS%202017%20%20CONSOLIDAD%2020-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ón Nacional"/>
      <sheetName val="Talento Humano"/>
      <sheetName val="Financiero"/>
      <sheetName val="Proveeduría"/>
      <sheetName val="Tecnologías Información"/>
      <sheetName val="Reg Achivos y Base Datos"/>
      <sheetName val="Divulgación"/>
      <sheetName val="PLAN  COMPRAS CONSOLIDADO 2017"/>
    </sheetNames>
    <sheetDataSet>
      <sheetData sheetId="0">
        <row r="9">
          <cell r="E9">
            <v>165075000</v>
          </cell>
        </row>
        <row r="46">
          <cell r="E46">
            <v>14000000</v>
          </cell>
        </row>
        <row r="50">
          <cell r="E50">
            <v>250000</v>
          </cell>
        </row>
        <row r="63">
          <cell r="D63" t="str">
            <v>Recarga de los Extintores que se adquieran en la PRODHAB.</v>
          </cell>
          <cell r="E63">
            <v>2000000</v>
          </cell>
        </row>
        <row r="66">
          <cell r="E66">
            <v>2000000</v>
          </cell>
        </row>
        <row r="68">
          <cell r="E68">
            <v>2000000</v>
          </cell>
        </row>
        <row r="87">
          <cell r="E87">
            <v>200000</v>
          </cell>
        </row>
        <row r="90">
          <cell r="E90">
            <v>250000</v>
          </cell>
        </row>
        <row r="92">
          <cell r="E92">
            <v>1000000</v>
          </cell>
        </row>
        <row r="98">
          <cell r="E98">
            <v>1000000</v>
          </cell>
        </row>
        <row r="99">
          <cell r="E99">
            <v>500000</v>
          </cell>
        </row>
        <row r="101">
          <cell r="E101">
            <v>1500000</v>
          </cell>
        </row>
        <row r="102">
          <cell r="E102">
            <v>500000</v>
          </cell>
        </row>
        <row r="103">
          <cell r="E103">
            <v>300000</v>
          </cell>
        </row>
        <row r="116">
          <cell r="E116">
            <v>1000000</v>
          </cell>
        </row>
      </sheetData>
      <sheetData sheetId="1">
        <row r="59">
          <cell r="D59" t="str">
            <v>Capacitaciones</v>
          </cell>
          <cell r="E59">
            <v>30000000</v>
          </cell>
        </row>
        <row r="98">
          <cell r="E98">
            <v>250000</v>
          </cell>
        </row>
        <row r="99">
          <cell r="E99">
            <v>0</v>
          </cell>
        </row>
      </sheetData>
      <sheetData sheetId="2">
        <row r="79">
          <cell r="E79">
            <v>400000</v>
          </cell>
        </row>
        <row r="103">
          <cell r="E103">
            <v>300000</v>
          </cell>
        </row>
        <row r="104">
          <cell r="E104">
            <v>200000</v>
          </cell>
        </row>
        <row r="115">
          <cell r="E115">
            <v>500000</v>
          </cell>
        </row>
      </sheetData>
      <sheetData sheetId="3">
        <row r="96">
          <cell r="E96">
            <v>250000</v>
          </cell>
        </row>
        <row r="97">
          <cell r="E97">
            <v>200000</v>
          </cell>
        </row>
        <row r="101">
          <cell r="E101">
            <v>200000</v>
          </cell>
        </row>
        <row r="102">
          <cell r="E102">
            <v>1000000</v>
          </cell>
        </row>
        <row r="103">
          <cell r="E103">
            <v>1000000</v>
          </cell>
        </row>
        <row r="104">
          <cell r="E104">
            <v>1000000</v>
          </cell>
        </row>
        <row r="111">
          <cell r="E111">
            <v>2500000</v>
          </cell>
        </row>
        <row r="115">
          <cell r="E115">
            <v>1000000</v>
          </cell>
        </row>
      </sheetData>
      <sheetData sheetId="4">
        <row r="21">
          <cell r="E21">
            <v>120600000</v>
          </cell>
          <cell r="I21" t="str">
            <v>X</v>
          </cell>
          <cell r="J21" t="str">
            <v>X</v>
          </cell>
        </row>
        <row r="42">
          <cell r="E42">
            <v>15000000</v>
          </cell>
        </row>
        <row r="96">
          <cell r="E96">
            <v>250000</v>
          </cell>
        </row>
        <row r="97">
          <cell r="E97">
            <v>2000000</v>
          </cell>
        </row>
        <row r="110">
          <cell r="D110" t="str">
            <v>Compra de Equipo para la UTI / Prodhab (Firewall, Discos duros, Enrutador)</v>
          </cell>
          <cell r="E110">
            <v>11400000</v>
          </cell>
        </row>
        <row r="111">
          <cell r="D111" t="str">
            <v>Compra de Equipo para la UTI / Prodhab (Discos duros)</v>
          </cell>
          <cell r="E111">
            <v>600000</v>
          </cell>
        </row>
        <row r="121">
          <cell r="E121">
            <v>25000000</v>
          </cell>
        </row>
      </sheetData>
      <sheetData sheetId="5">
        <row r="69">
          <cell r="E69">
            <v>500000</v>
          </cell>
        </row>
        <row r="101">
          <cell r="E101">
            <v>3000000</v>
          </cell>
        </row>
        <row r="102">
          <cell r="E102">
            <v>1200000</v>
          </cell>
        </row>
        <row r="126">
          <cell r="E126">
            <v>850000</v>
          </cell>
        </row>
      </sheetData>
      <sheetData sheetId="6">
        <row r="23">
          <cell r="E23">
            <v>310904000</v>
          </cell>
        </row>
        <row r="24">
          <cell r="E24">
            <v>3883000</v>
          </cell>
        </row>
        <row r="64">
          <cell r="E64">
            <v>220000</v>
          </cell>
        </row>
        <row r="103">
          <cell r="E103">
            <v>473000</v>
          </cell>
        </row>
        <row r="104">
          <cell r="E104">
            <v>13530000</v>
          </cell>
        </row>
        <row r="112">
          <cell r="E112">
            <v>1320000</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123"/>
  <sheetViews>
    <sheetView tabSelected="1" zoomScale="115" zoomScaleNormal="115" workbookViewId="0">
      <pane ySplit="11" topLeftCell="A12" activePane="bottomLeft" state="frozen"/>
      <selection pane="bottomLeft" activeCell="M3" sqref="M3"/>
    </sheetView>
  </sheetViews>
  <sheetFormatPr baseColWidth="10" defaultColWidth="11.44140625" defaultRowHeight="15.6" x14ac:dyDescent="0.3"/>
  <cols>
    <col min="1" max="1" width="2" style="8" bestFit="1" customWidth="1"/>
    <col min="2" max="2" width="8.5546875" style="23" bestFit="1" customWidth="1"/>
    <col min="3" max="3" width="27" style="24" customWidth="1"/>
    <col min="4" max="4" width="34.44140625" style="8" customWidth="1"/>
    <col min="5" max="5" width="20.44140625" style="25" customWidth="1"/>
    <col min="6" max="6" width="9.33203125" style="8" customWidth="1"/>
    <col min="7" max="7" width="11.6640625" style="26" customWidth="1"/>
    <col min="8" max="8" width="14" style="23" hidden="1" customWidth="1"/>
    <col min="9" max="10" width="10" style="50" customWidth="1"/>
    <col min="11" max="11" width="11.6640625" style="50" customWidth="1"/>
    <col min="12" max="16384" width="11.44140625" style="8"/>
  </cols>
  <sheetData>
    <row r="1" spans="1:11" ht="9.75" customHeight="1" thickTop="1" x14ac:dyDescent="0.3">
      <c r="A1" s="1"/>
      <c r="B1" s="2"/>
      <c r="C1" s="3"/>
      <c r="D1" s="4"/>
      <c r="E1" s="5"/>
      <c r="F1" s="4"/>
      <c r="G1" s="6"/>
      <c r="H1" s="2"/>
      <c r="I1" s="7"/>
      <c r="J1" s="7"/>
      <c r="K1" s="7"/>
    </row>
    <row r="2" spans="1:11" ht="15.75" customHeight="1" x14ac:dyDescent="0.3">
      <c r="A2" s="9"/>
      <c r="B2" s="76" t="s">
        <v>0</v>
      </c>
      <c r="C2" s="76"/>
      <c r="D2" s="76"/>
      <c r="E2" s="76"/>
      <c r="F2" s="76"/>
      <c r="G2" s="76"/>
      <c r="H2" s="76"/>
      <c r="I2" s="76"/>
      <c r="J2" s="77"/>
      <c r="K2" s="10"/>
    </row>
    <row r="3" spans="1:11" ht="15.75" customHeight="1" x14ac:dyDescent="0.3">
      <c r="A3" s="9"/>
      <c r="B3" s="76" t="s">
        <v>1</v>
      </c>
      <c r="C3" s="76"/>
      <c r="D3" s="76"/>
      <c r="E3" s="76"/>
      <c r="F3" s="76"/>
      <c r="G3" s="76"/>
      <c r="H3" s="76"/>
      <c r="I3" s="76"/>
      <c r="J3" s="77"/>
      <c r="K3" s="10"/>
    </row>
    <row r="4" spans="1:11" ht="15.75" customHeight="1" x14ac:dyDescent="0.3">
      <c r="A4" s="9"/>
      <c r="B4" s="76" t="s">
        <v>2</v>
      </c>
      <c r="C4" s="76"/>
      <c r="D4" s="76"/>
      <c r="E4" s="76"/>
      <c r="F4" s="76"/>
      <c r="G4" s="76"/>
      <c r="H4" s="76"/>
      <c r="I4" s="76"/>
      <c r="J4" s="77"/>
      <c r="K4" s="10"/>
    </row>
    <row r="5" spans="1:11" ht="15.75" customHeight="1" x14ac:dyDescent="0.3">
      <c r="A5" s="9"/>
      <c r="B5" s="78" t="s">
        <v>3</v>
      </c>
      <c r="C5" s="79"/>
      <c r="D5" s="79"/>
      <c r="E5" s="79"/>
      <c r="F5" s="79"/>
      <c r="G5" s="79"/>
      <c r="H5" s="79"/>
      <c r="I5" s="79"/>
      <c r="J5" s="80"/>
      <c r="K5" s="10"/>
    </row>
    <row r="6" spans="1:11" ht="8.25" customHeight="1" thickBot="1" x14ac:dyDescent="0.35">
      <c r="A6" s="11"/>
      <c r="B6" s="12"/>
      <c r="C6" s="13"/>
      <c r="D6" s="14"/>
      <c r="E6" s="15"/>
      <c r="F6" s="14"/>
      <c r="G6" s="16"/>
      <c r="H6" s="12"/>
      <c r="I6" s="16"/>
      <c r="J6" s="16"/>
      <c r="K6" s="16"/>
    </row>
    <row r="7" spans="1:11" ht="3" customHeight="1" thickTop="1" x14ac:dyDescent="0.3">
      <c r="A7" s="17"/>
      <c r="B7" s="18"/>
      <c r="C7" s="19"/>
      <c r="D7" s="17"/>
      <c r="E7" s="20"/>
      <c r="F7" s="17"/>
      <c r="G7" s="21"/>
      <c r="H7" s="18"/>
      <c r="I7" s="22"/>
      <c r="J7" s="22"/>
      <c r="K7" s="22"/>
    </row>
    <row r="8" spans="1:11" hidden="1" x14ac:dyDescent="0.3">
      <c r="A8" s="17"/>
      <c r="B8" s="81"/>
      <c r="C8" s="81"/>
      <c r="D8" s="81"/>
      <c r="E8" s="81"/>
      <c r="F8" s="81"/>
      <c r="G8" s="81"/>
      <c r="H8" s="81"/>
      <c r="I8" s="81"/>
      <c r="J8" s="81"/>
      <c r="K8" s="17"/>
    </row>
    <row r="9" spans="1:11" hidden="1" x14ac:dyDescent="0.3">
      <c r="B9" s="81"/>
      <c r="C9" s="81"/>
      <c r="D9" s="81"/>
      <c r="E9" s="81"/>
      <c r="F9" s="81"/>
      <c r="G9" s="81"/>
      <c r="H9" s="81"/>
      <c r="I9" s="81"/>
      <c r="J9" s="81"/>
      <c r="K9" s="8"/>
    </row>
    <row r="10" spans="1:11" ht="27.75" customHeight="1" x14ac:dyDescent="0.3">
      <c r="I10" s="82" t="s">
        <v>2</v>
      </c>
      <c r="J10" s="82"/>
      <c r="K10" s="8"/>
    </row>
    <row r="11" spans="1:11" s="26" customFormat="1" ht="93.6" x14ac:dyDescent="0.3">
      <c r="B11" s="27" t="s">
        <v>4</v>
      </c>
      <c r="C11" s="27" t="s">
        <v>5</v>
      </c>
      <c r="D11" s="27" t="s">
        <v>6</v>
      </c>
      <c r="E11" s="28" t="s">
        <v>7</v>
      </c>
      <c r="F11" s="27" t="s">
        <v>8</v>
      </c>
      <c r="G11" s="27" t="s">
        <v>9</v>
      </c>
      <c r="H11" s="27" t="s">
        <v>10</v>
      </c>
      <c r="I11" s="27" t="s">
        <v>11</v>
      </c>
      <c r="J11" s="27" t="s">
        <v>12</v>
      </c>
      <c r="K11" s="27" t="s">
        <v>13</v>
      </c>
    </row>
    <row r="12" spans="1:11" s="29" customFormat="1" ht="51.75" customHeight="1" x14ac:dyDescent="0.3">
      <c r="B12" s="30" t="s">
        <v>14</v>
      </c>
      <c r="C12" s="30" t="s">
        <v>15</v>
      </c>
      <c r="D12" s="31"/>
      <c r="E12" s="32">
        <f>+'[1]Dirección Nacional'!E9+'[1]Talento Humano'!E9+[1]Proveeduría!E14+[1]Financiero!E14+'[1]Tecnologías Información'!E14+[1]Divulgación!E14+'[1]Reg Achivos y Base Datos'!E12</f>
        <v>165075000</v>
      </c>
      <c r="F12" s="33" t="s">
        <v>16</v>
      </c>
      <c r="G12" s="34" t="s">
        <v>17</v>
      </c>
      <c r="H12" s="33" t="s">
        <v>18</v>
      </c>
      <c r="I12" s="34" t="s">
        <v>19</v>
      </c>
      <c r="J12" s="34"/>
      <c r="K12" s="34" t="s">
        <v>20</v>
      </c>
    </row>
    <row r="13" spans="1:11" ht="31.2" x14ac:dyDescent="0.3">
      <c r="B13" s="35" t="s">
        <v>21</v>
      </c>
      <c r="C13" s="36" t="s">
        <v>22</v>
      </c>
      <c r="D13" s="37"/>
      <c r="E13" s="32">
        <f>+'[1]Dirección Nacional'!E10+'[1]Talento Humano'!E10+[1]Proveeduría!E15+[1]Financiero!E15+'[1]Tecnologías Información'!E15+[1]Divulgación!E15+'[1]Reg Achivos y Base Datos'!E13</f>
        <v>0</v>
      </c>
      <c r="F13" s="35" t="s">
        <v>16</v>
      </c>
      <c r="G13" s="38"/>
      <c r="H13" s="35"/>
      <c r="I13" s="39"/>
      <c r="J13" s="39"/>
      <c r="K13" s="39"/>
    </row>
    <row r="14" spans="1:11" x14ac:dyDescent="0.3">
      <c r="B14" s="35" t="s">
        <v>23</v>
      </c>
      <c r="C14" s="36" t="s">
        <v>24</v>
      </c>
      <c r="D14" s="37"/>
      <c r="E14" s="32">
        <f>+'[1]Dirección Nacional'!E11+'[1]Talento Humano'!E11+[1]Proveeduría!E16+[1]Financiero!E16+'[1]Tecnologías Información'!E16+[1]Divulgación!E16+'[1]Reg Achivos y Base Datos'!E14</f>
        <v>0</v>
      </c>
      <c r="F14" s="35" t="s">
        <v>16</v>
      </c>
      <c r="G14" s="38"/>
      <c r="H14" s="35"/>
      <c r="I14" s="39"/>
      <c r="J14" s="39"/>
      <c r="K14" s="39"/>
    </row>
    <row r="15" spans="1:11" x14ac:dyDescent="0.3">
      <c r="B15" s="35" t="s">
        <v>25</v>
      </c>
      <c r="C15" s="36" t="s">
        <v>26</v>
      </c>
      <c r="D15" s="37"/>
      <c r="E15" s="32">
        <f>+'[1]Dirección Nacional'!E12+'[1]Talento Humano'!E12+[1]Proveeduría!E17+[1]Financiero!E17+'[1]Tecnologías Información'!E17+[1]Divulgación!E17+'[1]Reg Achivos y Base Datos'!E15</f>
        <v>0</v>
      </c>
      <c r="F15" s="35" t="s">
        <v>16</v>
      </c>
      <c r="G15" s="38"/>
      <c r="H15" s="35"/>
      <c r="I15" s="39"/>
      <c r="J15" s="39"/>
      <c r="K15" s="39"/>
    </row>
    <row r="16" spans="1:11" s="29" customFormat="1" ht="31.2" x14ac:dyDescent="0.3">
      <c r="B16" s="33" t="s">
        <v>27</v>
      </c>
      <c r="C16" s="40" t="s">
        <v>28</v>
      </c>
      <c r="D16" s="31"/>
      <c r="E16" s="32">
        <f>+'[1]Dirección Nacional'!E13+'[1]Talento Humano'!E13+[1]Proveeduría!E18+[1]Financiero!E18+'[1]Tecnologías Información'!E18+[1]Divulgación!E18+'[1]Reg Achivos y Base Datos'!E16</f>
        <v>0</v>
      </c>
      <c r="F16" s="33" t="s">
        <v>16</v>
      </c>
      <c r="G16" s="34"/>
      <c r="H16" s="33"/>
      <c r="I16" s="34"/>
      <c r="J16" s="34"/>
      <c r="K16" s="34"/>
    </row>
    <row r="17" spans="2:11" s="29" customFormat="1" x14ac:dyDescent="0.3">
      <c r="B17" s="33" t="s">
        <v>29</v>
      </c>
      <c r="C17" s="40" t="s">
        <v>30</v>
      </c>
      <c r="D17" s="31"/>
      <c r="E17" s="32">
        <f>+'[1]Dirección Nacional'!E14+'[1]Talento Humano'!E14+[1]Proveeduría!E19+[1]Financiero!E19+'[1]Tecnologías Información'!E19+[1]Divulgación!E19+'[1]Reg Achivos y Base Datos'!E17</f>
        <v>0</v>
      </c>
      <c r="F17" s="33" t="s">
        <v>16</v>
      </c>
      <c r="G17" s="34"/>
      <c r="H17" s="33"/>
      <c r="I17" s="34"/>
      <c r="J17" s="34"/>
      <c r="K17" s="34"/>
    </row>
    <row r="18" spans="2:11" s="29" customFormat="1" x14ac:dyDescent="0.3">
      <c r="B18" s="33" t="s">
        <v>31</v>
      </c>
      <c r="C18" s="40" t="s">
        <v>32</v>
      </c>
      <c r="D18" s="31"/>
      <c r="E18" s="32">
        <f>+'[1]Dirección Nacional'!E15+'[1]Talento Humano'!E15+[1]Proveeduría!E20+[1]Financiero!E20+'[1]Tecnologías Información'!E20+[1]Divulgación!E20+'[1]Reg Achivos y Base Datos'!E18</f>
        <v>0</v>
      </c>
      <c r="F18" s="33" t="s">
        <v>16</v>
      </c>
      <c r="G18" s="34"/>
      <c r="H18" s="33"/>
      <c r="I18" s="34"/>
      <c r="J18" s="34"/>
      <c r="K18" s="34"/>
    </row>
    <row r="19" spans="2:11" s="29" customFormat="1" ht="156" x14ac:dyDescent="0.3">
      <c r="B19" s="33" t="s">
        <v>33</v>
      </c>
      <c r="C19" s="40" t="s">
        <v>34</v>
      </c>
      <c r="D19" s="31" t="s">
        <v>35</v>
      </c>
      <c r="E19" s="32">
        <f>+'[1]Dirección Nacional'!E16+'[1]Talento Humano'!E16+[1]Proveeduría!E21+[1]Financiero!E21+'[1]Tecnologías Información'!E21+[1]Divulgación!E21+'[1]Reg Achivos y Base Datos'!E19</f>
        <v>120600000</v>
      </c>
      <c r="F19" s="33" t="s">
        <v>16</v>
      </c>
      <c r="G19" s="34" t="s">
        <v>17</v>
      </c>
      <c r="H19" s="33" t="s">
        <v>18</v>
      </c>
      <c r="I19" s="34" t="s">
        <v>19</v>
      </c>
      <c r="J19" s="34"/>
      <c r="K19" s="34" t="s">
        <v>36</v>
      </c>
    </row>
    <row r="20" spans="2:11" s="29" customFormat="1" x14ac:dyDescent="0.3">
      <c r="B20" s="33" t="s">
        <v>37</v>
      </c>
      <c r="C20" s="40" t="s">
        <v>38</v>
      </c>
      <c r="D20" s="31"/>
      <c r="E20" s="32">
        <f>+'[1]Dirección Nacional'!E17+'[1]Talento Humano'!E17+[1]Proveeduría!E22+[1]Financiero!E22+'[1]Tecnologías Información'!E22+[1]Divulgación!E22+'[1]Reg Achivos y Base Datos'!E20</f>
        <v>0</v>
      </c>
      <c r="F20" s="33" t="s">
        <v>16</v>
      </c>
      <c r="G20" s="34"/>
      <c r="H20" s="33"/>
      <c r="I20" s="34"/>
      <c r="J20" s="34"/>
      <c r="K20" s="34"/>
    </row>
    <row r="21" spans="2:11" s="29" customFormat="1" ht="171.6" x14ac:dyDescent="0.3">
      <c r="B21" s="41" t="s">
        <v>39</v>
      </c>
      <c r="C21" s="42" t="s">
        <v>40</v>
      </c>
      <c r="D21" s="43" t="s">
        <v>41</v>
      </c>
      <c r="E21" s="32">
        <f>+'[1]Dirección Nacional'!E18+'[1]Talento Humano'!E18+[1]Proveeduría!E23+[1]Financiero!E23+'[1]Tecnologías Información'!E23+[1]Divulgación!E23+'[1]Reg Achivos y Base Datos'!E21</f>
        <v>310904000</v>
      </c>
      <c r="F21" s="41" t="s">
        <v>16</v>
      </c>
      <c r="G21" s="39"/>
      <c r="H21" s="44" t="s">
        <v>42</v>
      </c>
      <c r="I21" s="45" t="s">
        <v>19</v>
      </c>
      <c r="J21" s="45"/>
      <c r="K21" s="45" t="s">
        <v>43</v>
      </c>
    </row>
    <row r="22" spans="2:11" s="29" customFormat="1" ht="124.8" x14ac:dyDescent="0.3">
      <c r="B22" s="41" t="s">
        <v>44</v>
      </c>
      <c r="C22" s="42" t="s">
        <v>45</v>
      </c>
      <c r="D22" s="46" t="s">
        <v>46</v>
      </c>
      <c r="E22" s="32">
        <f>+'[1]Dirección Nacional'!E19+'[1]Talento Humano'!E19+[1]Proveeduría!E24+[1]Financiero!E24+'[1]Tecnologías Información'!E24+[1]Divulgación!E24+'[1]Reg Achivos y Base Datos'!E22</f>
        <v>3883000</v>
      </c>
      <c r="F22" s="41" t="s">
        <v>16</v>
      </c>
      <c r="G22" s="39"/>
      <c r="H22" s="44" t="s">
        <v>47</v>
      </c>
      <c r="I22" s="45" t="s">
        <v>19</v>
      </c>
      <c r="J22" s="45"/>
      <c r="K22" s="45" t="s">
        <v>43</v>
      </c>
    </row>
    <row r="23" spans="2:11" s="29" customFormat="1" ht="31.2" x14ac:dyDescent="0.3">
      <c r="B23" s="41" t="s">
        <v>48</v>
      </c>
      <c r="C23" s="42" t="s">
        <v>49</v>
      </c>
      <c r="D23" s="43"/>
      <c r="E23" s="32">
        <f>+'[1]Dirección Nacional'!E20+'[1]Talento Humano'!E20+[1]Proveeduría!E25+[1]Financiero!E25+'[1]Tecnologías Información'!E25+[1]Divulgación!E25+'[1]Reg Achivos y Base Datos'!E23</f>
        <v>0</v>
      </c>
      <c r="F23" s="41" t="s">
        <v>16</v>
      </c>
      <c r="G23" s="39"/>
      <c r="H23" s="41"/>
      <c r="I23" s="39"/>
      <c r="J23" s="39"/>
      <c r="K23" s="39"/>
    </row>
    <row r="24" spans="2:11" s="29" customFormat="1" x14ac:dyDescent="0.3">
      <c r="B24" s="41" t="s">
        <v>50</v>
      </c>
      <c r="C24" s="42" t="s">
        <v>51</v>
      </c>
      <c r="D24" s="43"/>
      <c r="E24" s="32">
        <f>+'[1]Dirección Nacional'!E21+'[1]Talento Humano'!E21+[1]Proveeduría!E26+[1]Financiero!E26+'[1]Tecnologías Información'!E26+[1]Divulgación!E26+'[1]Reg Achivos y Base Datos'!E24</f>
        <v>0</v>
      </c>
      <c r="F24" s="41" t="s">
        <v>16</v>
      </c>
      <c r="G24" s="39"/>
      <c r="H24" s="41"/>
      <c r="I24" s="39"/>
      <c r="J24" s="39"/>
      <c r="K24" s="39"/>
    </row>
    <row r="25" spans="2:11" s="29" customFormat="1" ht="46.8" x14ac:dyDescent="0.3">
      <c r="B25" s="33" t="s">
        <v>52</v>
      </c>
      <c r="C25" s="40" t="s">
        <v>53</v>
      </c>
      <c r="D25" s="31"/>
      <c r="E25" s="32">
        <f>+'[1]Dirección Nacional'!E22+'[1]Talento Humano'!E22+[1]Proveeduría!E27+[1]Financiero!E27+'[1]Tecnologías Información'!E27+[1]Divulgación!E27+'[1]Reg Achivos y Base Datos'!E25</f>
        <v>0</v>
      </c>
      <c r="F25" s="33" t="s">
        <v>16</v>
      </c>
      <c r="G25" s="34"/>
      <c r="H25" s="33"/>
      <c r="I25" s="34"/>
      <c r="J25" s="34"/>
      <c r="K25" s="34"/>
    </row>
    <row r="26" spans="2:11" s="29" customFormat="1" ht="31.2" x14ac:dyDescent="0.3">
      <c r="B26" s="33" t="s">
        <v>54</v>
      </c>
      <c r="C26" s="40" t="s">
        <v>55</v>
      </c>
      <c r="D26" s="31"/>
      <c r="E26" s="32">
        <f>+'[1]Dirección Nacional'!E23+'[1]Talento Humano'!E23+[1]Proveeduría!E28+[1]Financiero!E28+'[1]Tecnologías Información'!E28+[1]Divulgación!E28+'[1]Reg Achivos y Base Datos'!E26</f>
        <v>0</v>
      </c>
      <c r="F26" s="33" t="s">
        <v>16</v>
      </c>
      <c r="G26" s="34"/>
      <c r="H26" s="33"/>
      <c r="I26" s="34"/>
      <c r="J26" s="34"/>
      <c r="K26" s="34"/>
    </row>
    <row r="27" spans="2:11" s="29" customFormat="1" ht="31.2" x14ac:dyDescent="0.3">
      <c r="B27" s="33" t="s">
        <v>56</v>
      </c>
      <c r="C27" s="40" t="s">
        <v>57</v>
      </c>
      <c r="D27" s="31"/>
      <c r="E27" s="32">
        <f>+'[1]Dirección Nacional'!E24+'[1]Talento Humano'!E24+[1]Proveeduría!E29+[1]Financiero!E29+'[1]Tecnologías Información'!E29+[1]Divulgación!E29+'[1]Reg Achivos y Base Datos'!E27</f>
        <v>0</v>
      </c>
      <c r="F27" s="33" t="s">
        <v>16</v>
      </c>
      <c r="G27" s="34"/>
      <c r="H27" s="33"/>
      <c r="I27" s="34"/>
      <c r="J27" s="34"/>
      <c r="K27" s="34"/>
    </row>
    <row r="28" spans="2:11" s="29" customFormat="1" x14ac:dyDescent="0.3">
      <c r="B28" s="41" t="s">
        <v>58</v>
      </c>
      <c r="C28" s="42" t="s">
        <v>59</v>
      </c>
      <c r="D28" s="43"/>
      <c r="E28" s="32">
        <f>+'[1]Dirección Nacional'!E25+'[1]Talento Humano'!E25+[1]Proveeduría!E30+[1]Financiero!E30+'[1]Tecnologías Información'!E30+[1]Divulgación!E30+'[1]Reg Achivos y Base Datos'!E28</f>
        <v>0</v>
      </c>
      <c r="F28" s="41" t="s">
        <v>16</v>
      </c>
      <c r="G28" s="39"/>
      <c r="H28" s="41"/>
      <c r="I28" s="39"/>
      <c r="J28" s="39"/>
      <c r="K28" s="39"/>
    </row>
    <row r="29" spans="2:11" s="29" customFormat="1" x14ac:dyDescent="0.3">
      <c r="B29" s="57" t="s">
        <v>60</v>
      </c>
      <c r="C29" s="57" t="s">
        <v>61</v>
      </c>
      <c r="D29" s="43"/>
      <c r="E29" s="32">
        <f>+'[1]Dirección Nacional'!E26+'[1]Talento Humano'!E26+[1]Proveeduría!E31+[1]Financiero!E31+'[1]Tecnologías Información'!E31+[1]Divulgación!E31+'[1]Reg Achivos y Base Datos'!E29</f>
        <v>0</v>
      </c>
      <c r="F29" s="41" t="s">
        <v>16</v>
      </c>
      <c r="G29" s="39"/>
      <c r="H29" s="41"/>
      <c r="I29" s="39"/>
      <c r="J29" s="39"/>
      <c r="K29" s="39"/>
    </row>
    <row r="30" spans="2:11" x14ac:dyDescent="0.3">
      <c r="B30" s="58"/>
      <c r="C30" s="58"/>
      <c r="D30" s="37"/>
      <c r="E30" s="32">
        <f>+'[1]Dirección Nacional'!E27+'[1]Talento Humano'!E27+[1]Proveeduría!E32+[1]Financiero!E32+'[1]Tecnologías Información'!E32+[1]Divulgación!E32+'[1]Reg Achivos y Base Datos'!E30</f>
        <v>0</v>
      </c>
      <c r="F30" s="35" t="s">
        <v>16</v>
      </c>
      <c r="G30" s="38"/>
      <c r="H30" s="35"/>
      <c r="I30" s="39"/>
      <c r="J30" s="39"/>
      <c r="K30" s="39"/>
    </row>
    <row r="31" spans="2:11" x14ac:dyDescent="0.3">
      <c r="B31" s="58"/>
      <c r="C31" s="58"/>
      <c r="D31" s="37"/>
      <c r="E31" s="32">
        <f>+'[1]Dirección Nacional'!E28+'[1]Talento Humano'!E28+[1]Proveeduría!E33+[1]Financiero!E33+'[1]Tecnologías Información'!E33+[1]Divulgación!E33+'[1]Reg Achivos y Base Datos'!E31</f>
        <v>0</v>
      </c>
      <c r="F31" s="35" t="s">
        <v>16</v>
      </c>
      <c r="G31" s="38"/>
      <c r="H31" s="35"/>
      <c r="I31" s="39"/>
      <c r="J31" s="39"/>
      <c r="K31" s="39"/>
    </row>
    <row r="32" spans="2:11" x14ac:dyDescent="0.3">
      <c r="B32" s="59"/>
      <c r="C32" s="59"/>
      <c r="D32" s="37"/>
      <c r="E32" s="32">
        <f>+'[1]Dirección Nacional'!E29+'[1]Talento Humano'!E29+[1]Proveeduría!E34+[1]Financiero!E34+'[1]Tecnologías Información'!E34+[1]Divulgación!E34+'[1]Reg Achivos y Base Datos'!E32</f>
        <v>0</v>
      </c>
      <c r="F32" s="35" t="s">
        <v>16</v>
      </c>
      <c r="G32" s="38"/>
      <c r="H32" s="35"/>
      <c r="I32" s="39"/>
      <c r="J32" s="39"/>
      <c r="K32" s="39"/>
    </row>
    <row r="33" spans="2:11" x14ac:dyDescent="0.3">
      <c r="B33" s="57" t="s">
        <v>62</v>
      </c>
      <c r="C33" s="57" t="s">
        <v>63</v>
      </c>
      <c r="D33" s="37"/>
      <c r="E33" s="32">
        <f>+'[1]Dirección Nacional'!E30+'[1]Talento Humano'!E30+[1]Proveeduría!E35+[1]Financiero!E35+'[1]Tecnologías Información'!E35+[1]Divulgación!E35+'[1]Reg Achivos y Base Datos'!E33</f>
        <v>0</v>
      </c>
      <c r="F33" s="35" t="s">
        <v>16</v>
      </c>
      <c r="G33" s="38"/>
      <c r="H33" s="35"/>
      <c r="I33" s="39"/>
      <c r="J33" s="39"/>
      <c r="K33" s="39"/>
    </row>
    <row r="34" spans="2:11" x14ac:dyDescent="0.3">
      <c r="B34" s="58"/>
      <c r="C34" s="58"/>
      <c r="D34" s="37"/>
      <c r="E34" s="32">
        <f>+'[1]Dirección Nacional'!E31+'[1]Talento Humano'!E31+[1]Proveeduría!E36+[1]Financiero!E36+'[1]Tecnologías Información'!E36+[1]Divulgación!E36+'[1]Reg Achivos y Base Datos'!E34</f>
        <v>0</v>
      </c>
      <c r="F34" s="35" t="s">
        <v>16</v>
      </c>
      <c r="G34" s="38"/>
      <c r="H34" s="35"/>
      <c r="I34" s="39"/>
      <c r="J34" s="39"/>
      <c r="K34" s="39"/>
    </row>
    <row r="35" spans="2:11" x14ac:dyDescent="0.3">
      <c r="B35" s="58"/>
      <c r="C35" s="58"/>
      <c r="D35" s="37"/>
      <c r="E35" s="32">
        <f>+'[1]Dirección Nacional'!E32+'[1]Talento Humano'!E32+[1]Proveeduría!E37+[1]Financiero!E37+'[1]Tecnologías Información'!E37+[1]Divulgación!E37+'[1]Reg Achivos y Base Datos'!E35</f>
        <v>0</v>
      </c>
      <c r="F35" s="35" t="s">
        <v>16</v>
      </c>
      <c r="G35" s="38"/>
      <c r="H35" s="35"/>
      <c r="I35" s="39"/>
      <c r="J35" s="39"/>
      <c r="K35" s="39"/>
    </row>
    <row r="36" spans="2:11" x14ac:dyDescent="0.3">
      <c r="B36" s="58"/>
      <c r="C36" s="58"/>
      <c r="D36" s="37"/>
      <c r="E36" s="32">
        <f>+'[1]Dirección Nacional'!E33+'[1]Talento Humano'!E33+[1]Proveeduría!E38+[1]Financiero!E38+'[1]Tecnologías Información'!E38+[1]Divulgación!E38+'[1]Reg Achivos y Base Datos'!E36</f>
        <v>0</v>
      </c>
      <c r="F36" s="35" t="s">
        <v>16</v>
      </c>
      <c r="G36" s="38"/>
      <c r="H36" s="35"/>
      <c r="I36" s="39"/>
      <c r="J36" s="39"/>
      <c r="K36" s="39"/>
    </row>
    <row r="37" spans="2:11" x14ac:dyDescent="0.3">
      <c r="B37" s="59"/>
      <c r="C37" s="59"/>
      <c r="D37" s="37"/>
      <c r="E37" s="32">
        <f>+'[1]Dirección Nacional'!E34+'[1]Talento Humano'!E34+[1]Proveeduría!E39+[1]Financiero!E39+'[1]Tecnologías Información'!E39+[1]Divulgación!E39+'[1]Reg Achivos y Base Datos'!E37</f>
        <v>0</v>
      </c>
      <c r="F37" s="35" t="s">
        <v>16</v>
      </c>
      <c r="G37" s="38"/>
      <c r="H37" s="35"/>
      <c r="I37" s="39"/>
      <c r="J37" s="39"/>
      <c r="K37" s="39"/>
    </row>
    <row r="38" spans="2:11" ht="104.25" customHeight="1" x14ac:dyDescent="0.3">
      <c r="B38" s="57" t="s">
        <v>64</v>
      </c>
      <c r="C38" s="57" t="s">
        <v>65</v>
      </c>
      <c r="D38" s="73" t="s">
        <v>66</v>
      </c>
      <c r="E38" s="60">
        <f>+'[1]Dirección Nacional'!E37+'[1]Talento Humano'!E37+[1]Proveeduría!E42+[1]Financiero!E42+'[1]Tecnologías Información'!E42+[1]Divulgación!E42+'[1]Reg Achivos y Base Datos'!E40</f>
        <v>15000000</v>
      </c>
      <c r="F38" s="57" t="s">
        <v>16</v>
      </c>
      <c r="G38" s="57"/>
      <c r="H38" s="57">
        <f>+'[1]Tecnologías Información'!H21</f>
        <v>0</v>
      </c>
      <c r="I38" s="63" t="str">
        <f>+'[1]Tecnologías Información'!I21</f>
        <v>X</v>
      </c>
      <c r="J38" s="63" t="str">
        <f>+'[1]Tecnologías Información'!J21</f>
        <v>X</v>
      </c>
      <c r="K38" s="63" t="s">
        <v>67</v>
      </c>
    </row>
    <row r="39" spans="2:11" ht="15.75" customHeight="1" x14ac:dyDescent="0.3">
      <c r="B39" s="58"/>
      <c r="C39" s="58"/>
      <c r="D39" s="74"/>
      <c r="E39" s="61"/>
      <c r="F39" s="58"/>
      <c r="G39" s="58"/>
      <c r="H39" s="58"/>
      <c r="I39" s="64"/>
      <c r="J39" s="64"/>
      <c r="K39" s="64"/>
    </row>
    <row r="40" spans="2:11" ht="75.75" customHeight="1" x14ac:dyDescent="0.3">
      <c r="B40" s="59"/>
      <c r="C40" s="59"/>
      <c r="D40" s="75"/>
      <c r="E40" s="62"/>
      <c r="F40" s="59"/>
      <c r="G40" s="59"/>
      <c r="H40" s="59"/>
      <c r="I40" s="65"/>
      <c r="J40" s="65"/>
      <c r="K40" s="65"/>
    </row>
    <row r="41" spans="2:11" ht="114" customHeight="1" x14ac:dyDescent="0.3">
      <c r="B41" s="57" t="s">
        <v>68</v>
      </c>
      <c r="C41" s="57" t="s">
        <v>69</v>
      </c>
      <c r="D41" s="70" t="s">
        <v>70</v>
      </c>
      <c r="E41" s="60">
        <f>+'[1]Dirección Nacional'!E46+'[1]Talento Humano'!E46+[1]Proveeduría!E51+[1]Financiero!E51+'[1]Tecnologías Información'!E51+[1]Divulgación!E51+'[1]Reg Achivos y Base Datos'!E49</f>
        <v>14000000</v>
      </c>
      <c r="F41" s="57" t="s">
        <v>16</v>
      </c>
      <c r="G41" s="63"/>
      <c r="H41" s="35"/>
      <c r="I41" s="52" t="s">
        <v>19</v>
      </c>
      <c r="J41" s="52"/>
      <c r="K41" s="52" t="s">
        <v>20</v>
      </c>
    </row>
    <row r="42" spans="2:11" x14ac:dyDescent="0.3">
      <c r="B42" s="58"/>
      <c r="C42" s="58"/>
      <c r="D42" s="71"/>
      <c r="E42" s="61"/>
      <c r="F42" s="58"/>
      <c r="G42" s="64"/>
      <c r="H42" s="35"/>
      <c r="I42" s="53"/>
      <c r="J42" s="53"/>
      <c r="K42" s="53"/>
    </row>
    <row r="43" spans="2:11" x14ac:dyDescent="0.3">
      <c r="B43" s="58"/>
      <c r="C43" s="58"/>
      <c r="D43" s="71"/>
      <c r="E43" s="61"/>
      <c r="F43" s="58"/>
      <c r="G43" s="64"/>
      <c r="H43" s="35"/>
      <c r="I43" s="53"/>
      <c r="J43" s="53"/>
      <c r="K43" s="53"/>
    </row>
    <row r="44" spans="2:11" ht="58.5" customHeight="1" x14ac:dyDescent="0.3">
      <c r="B44" s="59"/>
      <c r="C44" s="59"/>
      <c r="D44" s="72"/>
      <c r="E44" s="62"/>
      <c r="F44" s="59"/>
      <c r="G44" s="65"/>
      <c r="H44" s="35"/>
      <c r="I44" s="54"/>
      <c r="J44" s="54"/>
      <c r="K44" s="54"/>
    </row>
    <row r="45" spans="2:11" ht="41.25" customHeight="1" x14ac:dyDescent="0.3">
      <c r="B45" s="57" t="s">
        <v>71</v>
      </c>
      <c r="C45" s="57" t="s">
        <v>72</v>
      </c>
      <c r="D45" s="57" t="s">
        <v>73</v>
      </c>
      <c r="E45" s="60">
        <f>+'[1]Dirección Nacional'!E50+'[1]Talento Humano'!E50+[1]Proveeduría!E55+[1]Financiero!E55+'[1]Tecnologías Información'!E55+[1]Divulgación!E55+'[1]Reg Achivos y Base Datos'!E53</f>
        <v>250000</v>
      </c>
      <c r="F45" s="57" t="s">
        <v>16</v>
      </c>
      <c r="G45" s="63"/>
      <c r="H45" s="35"/>
      <c r="I45" s="52" t="s">
        <v>19</v>
      </c>
      <c r="J45" s="52"/>
      <c r="K45" s="52" t="s">
        <v>74</v>
      </c>
    </row>
    <row r="46" spans="2:11" x14ac:dyDescent="0.3">
      <c r="B46" s="58"/>
      <c r="C46" s="58"/>
      <c r="D46" s="58"/>
      <c r="E46" s="61"/>
      <c r="F46" s="58"/>
      <c r="G46" s="64"/>
      <c r="H46" s="35"/>
      <c r="I46" s="53"/>
      <c r="J46" s="53"/>
      <c r="K46" s="53"/>
    </row>
    <row r="47" spans="2:11" x14ac:dyDescent="0.3">
      <c r="B47" s="58"/>
      <c r="C47" s="58"/>
      <c r="D47" s="58"/>
      <c r="E47" s="61"/>
      <c r="F47" s="58"/>
      <c r="G47" s="64"/>
      <c r="H47" s="35"/>
      <c r="I47" s="53"/>
      <c r="J47" s="53"/>
      <c r="K47" s="53"/>
    </row>
    <row r="48" spans="2:11" x14ac:dyDescent="0.3">
      <c r="B48" s="58"/>
      <c r="C48" s="58"/>
      <c r="D48" s="58"/>
      <c r="E48" s="61"/>
      <c r="F48" s="58"/>
      <c r="G48" s="64"/>
      <c r="H48" s="35"/>
      <c r="I48" s="53"/>
      <c r="J48" s="53"/>
      <c r="K48" s="53"/>
    </row>
    <row r="49" spans="2:11" x14ac:dyDescent="0.3">
      <c r="B49" s="59"/>
      <c r="C49" s="59"/>
      <c r="D49" s="59"/>
      <c r="E49" s="62"/>
      <c r="F49" s="59"/>
      <c r="G49" s="65"/>
      <c r="H49" s="35"/>
      <c r="I49" s="54"/>
      <c r="J49" s="54"/>
      <c r="K49" s="54"/>
    </row>
    <row r="50" spans="2:11" x14ac:dyDescent="0.3">
      <c r="B50" s="35" t="s">
        <v>75</v>
      </c>
      <c r="C50" s="36" t="s">
        <v>76</v>
      </c>
      <c r="D50" s="37"/>
      <c r="E50" s="32">
        <f>+'[1]Dirección Nacional'!E55+'[1]Talento Humano'!E55+[1]Proveeduría!E60+[1]Financiero!E60+'[1]Tecnologías Información'!E60+[1]Divulgación!E60+'[1]Reg Achivos y Base Datos'!E58</f>
        <v>0</v>
      </c>
      <c r="F50" s="35" t="s">
        <v>16</v>
      </c>
      <c r="G50" s="38"/>
      <c r="H50" s="35"/>
      <c r="I50" s="39"/>
      <c r="J50" s="39"/>
      <c r="K50" s="39"/>
    </row>
    <row r="51" spans="2:11" x14ac:dyDescent="0.3">
      <c r="B51" s="33" t="s">
        <v>77</v>
      </c>
      <c r="C51" s="40" t="s">
        <v>78</v>
      </c>
      <c r="D51" s="31"/>
      <c r="E51" s="32">
        <f>+'[1]Dirección Nacional'!E56+'[1]Talento Humano'!E56+[1]Proveeduría!E61+[1]Financiero!E61+'[1]Tecnologías Información'!E61+[1]Divulgación!E61+'[1]Reg Achivos y Base Datos'!E59</f>
        <v>0</v>
      </c>
      <c r="F51" s="33" t="s">
        <v>16</v>
      </c>
      <c r="G51" s="34"/>
      <c r="H51" s="33"/>
      <c r="I51" s="34"/>
      <c r="J51" s="34"/>
      <c r="K51" s="34"/>
    </row>
    <row r="52" spans="2:11" x14ac:dyDescent="0.3">
      <c r="B52" s="33" t="s">
        <v>79</v>
      </c>
      <c r="C52" s="40" t="s">
        <v>80</v>
      </c>
      <c r="D52" s="31"/>
      <c r="E52" s="32">
        <f>+'[1]Dirección Nacional'!E57+'[1]Talento Humano'!E57+[1]Proveeduría!E62+[1]Financiero!E62+'[1]Tecnologías Información'!E62+[1]Divulgación!E62+'[1]Reg Achivos y Base Datos'!E60</f>
        <v>0</v>
      </c>
      <c r="F52" s="33" t="s">
        <v>16</v>
      </c>
      <c r="G52" s="34"/>
      <c r="H52" s="33"/>
      <c r="I52" s="34"/>
      <c r="J52" s="34"/>
      <c r="K52" s="34"/>
    </row>
    <row r="53" spans="2:11" x14ac:dyDescent="0.3">
      <c r="B53" s="33" t="s">
        <v>81</v>
      </c>
      <c r="C53" s="40" t="s">
        <v>82</v>
      </c>
      <c r="D53" s="31"/>
      <c r="E53" s="32">
        <f>+'[1]Dirección Nacional'!E58+'[1]Talento Humano'!E58+[1]Proveeduría!E63+[1]Financiero!E63+'[1]Tecnologías Información'!E63+[1]Divulgación!E63+'[1]Reg Achivos y Base Datos'!E61</f>
        <v>0</v>
      </c>
      <c r="F53" s="33" t="s">
        <v>16</v>
      </c>
      <c r="G53" s="34"/>
      <c r="H53" s="33"/>
      <c r="I53" s="34"/>
      <c r="J53" s="34"/>
      <c r="K53" s="34"/>
    </row>
    <row r="54" spans="2:11" x14ac:dyDescent="0.3">
      <c r="B54" s="35" t="s">
        <v>83</v>
      </c>
      <c r="C54" s="36" t="s">
        <v>84</v>
      </c>
      <c r="D54" s="32" t="str">
        <f>+'[1]Talento Humano'!D59</f>
        <v>Capacitaciones</v>
      </c>
      <c r="E54" s="32">
        <f>+'[1]Dirección Nacional'!E59+'[1]Talento Humano'!E59+[1]Proveeduría!E64+[1]Financiero!E64+'[1]Tecnologías Información'!E64+[1]Divulgación!E64+'[1]Reg Achivos y Base Datos'!E62</f>
        <v>30220000</v>
      </c>
      <c r="F54" s="35" t="s">
        <v>16</v>
      </c>
      <c r="G54" s="38"/>
      <c r="H54" s="35"/>
      <c r="I54" s="39" t="s">
        <v>19</v>
      </c>
      <c r="J54" s="39" t="s">
        <v>19</v>
      </c>
      <c r="K54" s="39" t="s">
        <v>85</v>
      </c>
    </row>
    <row r="55" spans="2:11" ht="31.2" x14ac:dyDescent="0.3">
      <c r="B55" s="35" t="s">
        <v>86</v>
      </c>
      <c r="C55" s="36" t="s">
        <v>87</v>
      </c>
      <c r="D55" s="37"/>
      <c r="E55" s="32">
        <f>+'[1]Dirección Nacional'!E60+'[1]Talento Humano'!E60+[1]Proveeduría!E65+[1]Financiero!E65+'[1]Tecnologías Información'!E65+[1]Divulgación!E65+'[1]Reg Achivos y Base Datos'!E63</f>
        <v>0</v>
      </c>
      <c r="F55" s="35" t="s">
        <v>16</v>
      </c>
      <c r="G55" s="38"/>
      <c r="H55" s="35"/>
      <c r="I55" s="39"/>
      <c r="J55" s="39"/>
      <c r="K55" s="39"/>
    </row>
    <row r="56" spans="2:11" ht="31.2" x14ac:dyDescent="0.3">
      <c r="B56" s="33" t="s">
        <v>88</v>
      </c>
      <c r="C56" s="40" t="s">
        <v>89</v>
      </c>
      <c r="D56" s="31"/>
      <c r="E56" s="32">
        <f>+'[1]Dirección Nacional'!E61+'[1]Talento Humano'!E61+[1]Proveeduría!E66+[1]Financiero!E66+'[1]Tecnologías Información'!E66+[1]Divulgación!E66+'[1]Reg Achivos y Base Datos'!E64</f>
        <v>0</v>
      </c>
      <c r="F56" s="33" t="s">
        <v>16</v>
      </c>
      <c r="G56" s="34"/>
      <c r="H56" s="33"/>
      <c r="I56" s="34"/>
      <c r="J56" s="34"/>
      <c r="K56" s="34"/>
    </row>
    <row r="57" spans="2:11" x14ac:dyDescent="0.3">
      <c r="B57" s="57" t="s">
        <v>90</v>
      </c>
      <c r="C57" s="57" t="s">
        <v>91</v>
      </c>
      <c r="D57" s="66" t="str">
        <f>+'[1]Dirección Nacional'!D63</f>
        <v>Recarga de los Extintores que se adquieran en la PRODHAB.</v>
      </c>
      <c r="E57" s="32">
        <f>+'[1]Dirección Nacional'!E62+'[1]Talento Humano'!E62+[1]Proveeduría!E67+[1]Financiero!E67+'[1]Tecnologías Información'!E67+[1]Divulgación!E67+'[1]Reg Achivos y Base Datos'!E65</f>
        <v>0</v>
      </c>
      <c r="F57" s="57" t="s">
        <v>16</v>
      </c>
      <c r="G57" s="63"/>
      <c r="H57" s="35"/>
      <c r="I57" s="52" t="s">
        <v>19</v>
      </c>
      <c r="J57" s="52" t="s">
        <v>19</v>
      </c>
      <c r="K57" s="52" t="s">
        <v>92</v>
      </c>
    </row>
    <row r="58" spans="2:11" x14ac:dyDescent="0.3">
      <c r="B58" s="58"/>
      <c r="C58" s="58"/>
      <c r="D58" s="67"/>
      <c r="E58" s="32">
        <f>+'[1]Dirección Nacional'!E63+'[1]Talento Humano'!E63+[1]Proveeduría!E68+[1]Financiero!E68+'[1]Tecnologías Información'!E68+[1]Divulgación!E68+'[1]Reg Achivos y Base Datos'!E66</f>
        <v>2000000</v>
      </c>
      <c r="F58" s="58"/>
      <c r="G58" s="64"/>
      <c r="H58" s="35"/>
      <c r="I58" s="53"/>
      <c r="J58" s="53"/>
      <c r="K58" s="53"/>
    </row>
    <row r="59" spans="2:11" ht="27" customHeight="1" x14ac:dyDescent="0.3">
      <c r="B59" s="59"/>
      <c r="C59" s="59"/>
      <c r="D59" s="68"/>
      <c r="E59" s="32">
        <f>+'[1]Dirección Nacional'!E64+'[1]Talento Humano'!E64+[1]Proveeduría!E69+[1]Financiero!E69+'[1]Tecnologías Información'!E69+[1]Divulgación!E69+'[1]Reg Achivos y Base Datos'!E67</f>
        <v>0</v>
      </c>
      <c r="F59" s="59"/>
      <c r="G59" s="65"/>
      <c r="H59" s="35"/>
      <c r="I59" s="54"/>
      <c r="J59" s="54"/>
      <c r="K59" s="54"/>
    </row>
    <row r="60" spans="2:11" ht="46.8" x14ac:dyDescent="0.3">
      <c r="B60" s="35" t="s">
        <v>93</v>
      </c>
      <c r="C60" s="36" t="s">
        <v>94</v>
      </c>
      <c r="D60" s="37"/>
      <c r="E60" s="32">
        <f>+'[1]Dirección Nacional'!E65+'[1]Talento Humano'!E65+[1]Proveeduría!E70+[1]Financiero!E70+'[1]Tecnologías Información'!E70+[1]Divulgación!E70+'[1]Reg Achivos y Base Datos'!E68</f>
        <v>0</v>
      </c>
      <c r="F60" s="35" t="s">
        <v>16</v>
      </c>
      <c r="G60" s="38"/>
      <c r="H60" s="35"/>
      <c r="I60" s="39"/>
      <c r="J60" s="39"/>
      <c r="K60" s="39"/>
    </row>
    <row r="61" spans="2:11" ht="69" customHeight="1" x14ac:dyDescent="0.3">
      <c r="B61" s="35" t="s">
        <v>95</v>
      </c>
      <c r="C61" s="36" t="s">
        <v>96</v>
      </c>
      <c r="D61" s="37" t="s">
        <v>97</v>
      </c>
      <c r="E61" s="32">
        <f>+'[1]Dirección Nacional'!E66+'[1]Talento Humano'!E66+[1]Proveeduría!E71+[1]Financiero!E71+'[1]Tecnologías Información'!E71+[1]Divulgación!E71+'[1]Reg Achivos y Base Datos'!E69</f>
        <v>2500000</v>
      </c>
      <c r="F61" s="35" t="s">
        <v>16</v>
      </c>
      <c r="G61" s="38"/>
      <c r="H61" s="35" t="s">
        <v>98</v>
      </c>
      <c r="I61" s="39" t="s">
        <v>19</v>
      </c>
      <c r="J61" s="39" t="s">
        <v>19</v>
      </c>
      <c r="K61" s="39" t="s">
        <v>99</v>
      </c>
    </row>
    <row r="62" spans="2:11" ht="31.2" x14ac:dyDescent="0.3">
      <c r="B62" s="35" t="s">
        <v>100</v>
      </c>
      <c r="C62" s="36" t="s">
        <v>101</v>
      </c>
      <c r="D62" s="37"/>
      <c r="E62" s="32">
        <f>+'[1]Dirección Nacional'!E67+'[1]Talento Humano'!E67+[1]Proveeduría!E72+[1]Financiero!E72+'[1]Tecnologías Información'!E72+[1]Divulgación!E72+'[1]Reg Achivos y Base Datos'!E70</f>
        <v>0</v>
      </c>
      <c r="F62" s="35" t="s">
        <v>16</v>
      </c>
      <c r="G62" s="38"/>
      <c r="H62" s="35"/>
      <c r="I62" s="39"/>
      <c r="J62" s="39"/>
      <c r="K62" s="39"/>
    </row>
    <row r="63" spans="2:11" ht="62.4" x14ac:dyDescent="0.3">
      <c r="B63" s="35" t="s">
        <v>102</v>
      </c>
      <c r="C63" s="36" t="s">
        <v>103</v>
      </c>
      <c r="D63" s="37" t="s">
        <v>104</v>
      </c>
      <c r="E63" s="32">
        <f>+'[1]Dirección Nacional'!E68+'[1]Talento Humano'!E68+[1]Proveeduría!E73+[1]Financiero!E73+'[1]Tecnologías Información'!E73+[1]Divulgación!E73+'[1]Reg Achivos y Base Datos'!E71</f>
        <v>2000000</v>
      </c>
      <c r="F63" s="35" t="s">
        <v>16</v>
      </c>
      <c r="G63" s="38"/>
      <c r="H63" s="35"/>
      <c r="I63" s="39" t="s">
        <v>19</v>
      </c>
      <c r="J63" s="39" t="s">
        <v>19</v>
      </c>
      <c r="K63" s="39" t="s">
        <v>99</v>
      </c>
    </row>
    <row r="64" spans="2:11" x14ac:dyDescent="0.3">
      <c r="B64" s="57" t="s">
        <v>105</v>
      </c>
      <c r="C64" s="57" t="s">
        <v>106</v>
      </c>
      <c r="D64" s="55" t="s">
        <v>107</v>
      </c>
      <c r="E64" s="32">
        <f>+'[1]Dirección Nacional'!E69+'[1]Talento Humano'!E69+[1]Proveeduría!E74+[1]Financiero!E74+'[1]Tecnologías Información'!E74+[1]Divulgación!E74+'[1]Reg Achivos y Base Datos'!E72</f>
        <v>0</v>
      </c>
      <c r="F64" s="57" t="s">
        <v>16</v>
      </c>
      <c r="G64" s="63"/>
      <c r="H64" s="35"/>
      <c r="I64" s="52" t="s">
        <v>19</v>
      </c>
      <c r="J64" s="52" t="s">
        <v>19</v>
      </c>
      <c r="K64" s="52" t="s">
        <v>99</v>
      </c>
    </row>
    <row r="65" spans="1:11" x14ac:dyDescent="0.3">
      <c r="B65" s="58"/>
      <c r="C65" s="58"/>
      <c r="D65" s="69"/>
      <c r="E65" s="32">
        <f>+'[1]Dirección Nacional'!E70+'[1]Talento Humano'!E70+[1]Proveeduría!E75+[1]Financiero!E75+'[1]Tecnologías Información'!E75+[1]Divulgación!E75+'[1]Reg Achivos y Base Datos'!E73</f>
        <v>0</v>
      </c>
      <c r="F65" s="58"/>
      <c r="G65" s="64"/>
      <c r="H65" s="35"/>
      <c r="I65" s="53"/>
      <c r="J65" s="53"/>
      <c r="K65" s="53"/>
    </row>
    <row r="66" spans="1:11" x14ac:dyDescent="0.3">
      <c r="B66" s="58"/>
      <c r="C66" s="58"/>
      <c r="D66" s="69"/>
      <c r="E66" s="32">
        <f>+'[1]Dirección Nacional'!E71+'[1]Talento Humano'!E71+[1]Proveeduría!E76+[1]Financiero!E76+'[1]Tecnologías Información'!E76+[1]Divulgación!E76+'[1]Reg Achivos y Base Datos'!E74</f>
        <v>0</v>
      </c>
      <c r="F66" s="58"/>
      <c r="G66" s="64"/>
      <c r="H66" s="35"/>
      <c r="I66" s="53"/>
      <c r="J66" s="53"/>
      <c r="K66" s="53"/>
    </row>
    <row r="67" spans="1:11" x14ac:dyDescent="0.3">
      <c r="B67" s="58"/>
      <c r="C67" s="58"/>
      <c r="D67" s="69"/>
      <c r="E67" s="32">
        <f>+'[1]Dirección Nacional'!E72+'[1]Talento Humano'!E72+[1]Proveeduría!E77+[1]Financiero!E77+'[1]Tecnologías Información'!E77+[1]Divulgación!E77+'[1]Reg Achivos y Base Datos'!E75</f>
        <v>0</v>
      </c>
      <c r="F67" s="58"/>
      <c r="G67" s="64"/>
      <c r="H67" s="35"/>
      <c r="I67" s="53"/>
      <c r="J67" s="53"/>
      <c r="K67" s="53"/>
    </row>
    <row r="68" spans="1:11" x14ac:dyDescent="0.3">
      <c r="B68" s="58"/>
      <c r="C68" s="58"/>
      <c r="D68" s="69"/>
      <c r="E68" s="32">
        <f>+'[1]Dirección Nacional'!E73+'[1]Talento Humano'!E73+[1]Proveeduría!E78+[1]Financiero!E78+'[1]Tecnologías Información'!E78+[1]Divulgación!E78+'[1]Reg Achivos y Base Datos'!E76</f>
        <v>0</v>
      </c>
      <c r="F68" s="58"/>
      <c r="G68" s="64"/>
      <c r="H68" s="35"/>
      <c r="I68" s="53"/>
      <c r="J68" s="53"/>
      <c r="K68" s="53"/>
    </row>
    <row r="69" spans="1:11" x14ac:dyDescent="0.3">
      <c r="B69" s="58"/>
      <c r="C69" s="58"/>
      <c r="D69" s="69"/>
      <c r="E69" s="32">
        <f>+'[1]Dirección Nacional'!E74+'[1]Talento Humano'!E74+[1]Proveeduría!E79+[1]Financiero!E79+'[1]Tecnologías Información'!E79+[1]Divulgación!E79+'[1]Reg Achivos y Base Datos'!E77</f>
        <v>400000</v>
      </c>
      <c r="F69" s="58"/>
      <c r="G69" s="64"/>
      <c r="H69" s="35"/>
      <c r="I69" s="53"/>
      <c r="J69" s="53"/>
      <c r="K69" s="53"/>
    </row>
    <row r="70" spans="1:11" x14ac:dyDescent="0.3">
      <c r="B70" s="58"/>
      <c r="C70" s="58"/>
      <c r="D70" s="69"/>
      <c r="E70" s="32">
        <f>+'[1]Dirección Nacional'!E75+'[1]Talento Humano'!E75+[1]Proveeduría!E80+[1]Financiero!E80+'[1]Tecnologías Información'!E80+[1]Divulgación!E80+'[1]Reg Achivos y Base Datos'!E78</f>
        <v>0</v>
      </c>
      <c r="F70" s="58"/>
      <c r="G70" s="64"/>
      <c r="H70" s="35"/>
      <c r="I70" s="53"/>
      <c r="J70" s="53"/>
      <c r="K70" s="53"/>
    </row>
    <row r="71" spans="1:11" x14ac:dyDescent="0.3">
      <c r="B71" s="58"/>
      <c r="C71" s="58"/>
      <c r="D71" s="69"/>
      <c r="E71" s="32">
        <f>+'[1]Dirección Nacional'!E76+'[1]Talento Humano'!E76+[1]Proveeduría!E81+[1]Financiero!E81+'[1]Tecnologías Información'!E81+[1]Divulgación!E81+'[1]Reg Achivos y Base Datos'!E79</f>
        <v>0</v>
      </c>
      <c r="F71" s="58"/>
      <c r="G71" s="64"/>
      <c r="H71" s="35"/>
      <c r="I71" s="53"/>
      <c r="J71" s="53"/>
      <c r="K71" s="53"/>
    </row>
    <row r="72" spans="1:11" x14ac:dyDescent="0.3">
      <c r="B72" s="58"/>
      <c r="C72" s="58"/>
      <c r="D72" s="69"/>
      <c r="E72" s="32">
        <f>+'[1]Dirección Nacional'!E77+'[1]Talento Humano'!E77+[1]Proveeduría!E82+[1]Financiero!E82+'[1]Tecnologías Información'!E82+[1]Divulgación!E82+'[1]Reg Achivos y Base Datos'!E80</f>
        <v>0</v>
      </c>
      <c r="F72" s="58"/>
      <c r="G72" s="64"/>
      <c r="H72" s="35"/>
      <c r="I72" s="53"/>
      <c r="J72" s="53"/>
      <c r="K72" s="53"/>
    </row>
    <row r="73" spans="1:11" x14ac:dyDescent="0.3">
      <c r="A73" s="8">
        <v>1</v>
      </c>
      <c r="B73" s="58"/>
      <c r="C73" s="58"/>
      <c r="D73" s="69"/>
      <c r="E73" s="32">
        <f>+'[1]Dirección Nacional'!E78+'[1]Talento Humano'!E78+[1]Proveeduría!E83+[1]Financiero!E83+'[1]Tecnologías Información'!E83+[1]Divulgación!E83+'[1]Reg Achivos y Base Datos'!E81</f>
        <v>0</v>
      </c>
      <c r="F73" s="58"/>
      <c r="G73" s="64"/>
      <c r="H73" s="35"/>
      <c r="I73" s="53"/>
      <c r="J73" s="53"/>
      <c r="K73" s="53"/>
    </row>
    <row r="74" spans="1:11" x14ac:dyDescent="0.3">
      <c r="B74" s="58"/>
      <c r="C74" s="58"/>
      <c r="D74" s="69"/>
      <c r="E74" s="32">
        <f>+'[1]Dirección Nacional'!E79+'[1]Talento Humano'!E79+[1]Proveeduría!E84+[1]Financiero!E84+'[1]Tecnologías Información'!E84+[1]Divulgación!E84+'[1]Reg Achivos y Base Datos'!E82</f>
        <v>0</v>
      </c>
      <c r="F74" s="58"/>
      <c r="G74" s="64"/>
      <c r="H74" s="35"/>
      <c r="I74" s="53"/>
      <c r="J74" s="53"/>
      <c r="K74" s="53"/>
    </row>
    <row r="75" spans="1:11" x14ac:dyDescent="0.3">
      <c r="B75" s="59"/>
      <c r="C75" s="59"/>
      <c r="D75" s="56"/>
      <c r="E75" s="32">
        <f>+'[1]Dirección Nacional'!E80+'[1]Talento Humano'!E80+[1]Proveeduría!E85+[1]Financiero!E85+'[1]Tecnologías Información'!E85+[1]Divulgación!E85+'[1]Reg Achivos y Base Datos'!E83</f>
        <v>0</v>
      </c>
      <c r="F75" s="59"/>
      <c r="G75" s="65"/>
      <c r="H75" s="35"/>
      <c r="I75" s="54"/>
      <c r="J75" s="54"/>
      <c r="K75" s="54"/>
    </row>
    <row r="76" spans="1:11" ht="31.2" x14ac:dyDescent="0.3">
      <c r="B76" s="35" t="s">
        <v>108</v>
      </c>
      <c r="C76" s="36" t="s">
        <v>109</v>
      </c>
      <c r="D76" s="37"/>
      <c r="E76" s="32">
        <f>+'[1]Dirección Nacional'!E81+'[1]Talento Humano'!E81+[1]Proveeduría!E86+[1]Financiero!E86+'[1]Tecnologías Información'!E86+[1]Divulgación!E86+'[1]Reg Achivos y Base Datos'!E84</f>
        <v>0</v>
      </c>
      <c r="F76" s="35" t="s">
        <v>16</v>
      </c>
      <c r="G76" s="38"/>
      <c r="H76" s="35"/>
      <c r="I76" s="39"/>
      <c r="J76" s="39"/>
      <c r="K76" s="39"/>
    </row>
    <row r="77" spans="1:11" ht="31.2" x14ac:dyDescent="0.3">
      <c r="B77" s="33" t="s">
        <v>110</v>
      </c>
      <c r="C77" s="40" t="s">
        <v>111</v>
      </c>
      <c r="D77" s="31"/>
      <c r="E77" s="32">
        <f>+'[1]Dirección Nacional'!E82+'[1]Talento Humano'!E82+[1]Proveeduría!E87+[1]Financiero!E87+'[1]Tecnologías Información'!E87+[1]Divulgación!E87+'[1]Reg Achivos y Base Datos'!E85</f>
        <v>0</v>
      </c>
      <c r="F77" s="33" t="s">
        <v>16</v>
      </c>
      <c r="G77" s="34"/>
      <c r="H77" s="33"/>
      <c r="I77" s="34"/>
      <c r="J77" s="34"/>
      <c r="K77" s="34"/>
    </row>
    <row r="78" spans="1:11" x14ac:dyDescent="0.3">
      <c r="B78" s="33" t="s">
        <v>112</v>
      </c>
      <c r="C78" s="40" t="s">
        <v>113</v>
      </c>
      <c r="D78" s="47"/>
      <c r="E78" s="32">
        <f>+'[1]Dirección Nacional'!E83+'[1]Talento Humano'!E83+[1]Proveeduría!E88+[1]Financiero!E88+'[1]Tecnologías Información'!E88+[1]Divulgación!E88+'[1]Reg Achivos y Base Datos'!E86</f>
        <v>0</v>
      </c>
      <c r="F78" s="33" t="s">
        <v>16</v>
      </c>
      <c r="G78" s="34"/>
      <c r="H78" s="33"/>
      <c r="I78" s="34"/>
      <c r="J78" s="34"/>
      <c r="K78" s="34"/>
    </row>
    <row r="79" spans="1:11" x14ac:dyDescent="0.3">
      <c r="B79" s="35" t="s">
        <v>114</v>
      </c>
      <c r="C79" s="36" t="s">
        <v>115</v>
      </c>
      <c r="D79" s="37"/>
      <c r="E79" s="32">
        <f>+'[1]Dirección Nacional'!E84+'[1]Talento Humano'!E84+[1]Proveeduría!E89+[1]Financiero!E89+'[1]Tecnologías Información'!E89+[1]Divulgación!E89+'[1]Reg Achivos y Base Datos'!E87</f>
        <v>0</v>
      </c>
      <c r="F79" s="35" t="s">
        <v>16</v>
      </c>
      <c r="G79" s="38"/>
      <c r="H79" s="35"/>
      <c r="I79" s="39"/>
      <c r="J79" s="39"/>
      <c r="K79" s="39"/>
    </row>
    <row r="80" spans="1:11" ht="31.2" x14ac:dyDescent="0.3">
      <c r="B80" s="35" t="s">
        <v>116</v>
      </c>
      <c r="C80" s="36" t="s">
        <v>117</v>
      </c>
      <c r="D80" s="37"/>
      <c r="E80" s="32">
        <f>+'[1]Dirección Nacional'!E85+'[1]Talento Humano'!E85+[1]Proveeduría!E90+[1]Financiero!E90+'[1]Tecnologías Información'!E90+[1]Divulgación!E90+'[1]Reg Achivos y Base Datos'!E88</f>
        <v>0</v>
      </c>
      <c r="F80" s="35" t="s">
        <v>16</v>
      </c>
      <c r="G80" s="38"/>
      <c r="H80" s="35"/>
      <c r="I80" s="39"/>
      <c r="J80" s="39"/>
      <c r="K80" s="39"/>
    </row>
    <row r="81" spans="2:11" x14ac:dyDescent="0.3">
      <c r="B81" s="35" t="s">
        <v>118</v>
      </c>
      <c r="C81" s="36" t="s">
        <v>119</v>
      </c>
      <c r="D81" s="37"/>
      <c r="E81" s="32">
        <f>+'[1]Dirección Nacional'!E86+'[1]Talento Humano'!E86+[1]Proveeduría!E91+[1]Financiero!E91+'[1]Tecnologías Información'!E91+[1]Divulgación!E91+'[1]Reg Achivos y Base Datos'!E89</f>
        <v>0</v>
      </c>
      <c r="F81" s="35" t="s">
        <v>16</v>
      </c>
      <c r="G81" s="38"/>
      <c r="H81" s="35"/>
      <c r="I81" s="39"/>
      <c r="J81" s="39"/>
      <c r="K81" s="39"/>
    </row>
    <row r="82" spans="2:11" ht="46.8" x14ac:dyDescent="0.3">
      <c r="B82" s="35" t="s">
        <v>120</v>
      </c>
      <c r="C82" s="36" t="s">
        <v>121</v>
      </c>
      <c r="D82" s="37" t="s">
        <v>122</v>
      </c>
      <c r="E82" s="32">
        <f>+'[1]Dirección Nacional'!E87+'[1]Talento Humano'!E87+[1]Proveeduría!E92+[1]Financiero!E92+'[1]Tecnologías Información'!E92+[1]Divulgación!E92+'[1]Reg Achivos y Base Datos'!E90</f>
        <v>200000</v>
      </c>
      <c r="F82" s="35" t="s">
        <v>16</v>
      </c>
      <c r="G82" s="38"/>
      <c r="H82" s="35"/>
      <c r="I82" s="39" t="s">
        <v>19</v>
      </c>
      <c r="J82" s="39" t="s">
        <v>19</v>
      </c>
      <c r="K82" s="39" t="s">
        <v>99</v>
      </c>
    </row>
    <row r="83" spans="2:11" x14ac:dyDescent="0.3">
      <c r="B83" s="35" t="s">
        <v>123</v>
      </c>
      <c r="C83" s="36" t="s">
        <v>124</v>
      </c>
      <c r="D83" s="37"/>
      <c r="E83" s="32">
        <f>+'[1]Dirección Nacional'!E88+'[1]Talento Humano'!E88+[1]Proveeduría!E93+[1]Financiero!E93+'[1]Tecnologías Información'!E93+[1]Divulgación!E93+'[1]Reg Achivos y Base Datos'!E91</f>
        <v>0</v>
      </c>
      <c r="F83" s="35" t="s">
        <v>16</v>
      </c>
      <c r="G83" s="38"/>
      <c r="H83" s="35"/>
      <c r="I83" s="39"/>
      <c r="J83" s="39"/>
      <c r="K83" s="39"/>
    </row>
    <row r="84" spans="2:11" x14ac:dyDescent="0.3">
      <c r="B84" s="35" t="s">
        <v>125</v>
      </c>
      <c r="C84" s="36" t="s">
        <v>126</v>
      </c>
      <c r="D84" s="37"/>
      <c r="E84" s="32">
        <f>+'[1]Dirección Nacional'!E89+'[1]Talento Humano'!E89+[1]Proveeduría!E94+[1]Financiero!E94+'[1]Tecnologías Información'!E94+[1]Divulgación!E94+'[1]Reg Achivos y Base Datos'!E92</f>
        <v>0</v>
      </c>
      <c r="F84" s="35" t="s">
        <v>16</v>
      </c>
      <c r="G84" s="38"/>
      <c r="H84" s="35"/>
      <c r="I84" s="39"/>
      <c r="J84" s="39"/>
      <c r="K84" s="39"/>
    </row>
    <row r="85" spans="2:11" ht="31.2" x14ac:dyDescent="0.3">
      <c r="B85" s="35" t="s">
        <v>127</v>
      </c>
      <c r="C85" s="36" t="s">
        <v>128</v>
      </c>
      <c r="D85" s="37"/>
      <c r="E85" s="32">
        <f>+'[1]Dirección Nacional'!E90+'[1]Talento Humano'!E90+[1]Proveeduría!E95+[1]Financiero!E95+'[1]Tecnologías Información'!E95+[1]Divulgación!E95+'[1]Reg Achivos y Base Datos'!E93</f>
        <v>250000</v>
      </c>
      <c r="F85" s="35" t="s">
        <v>16</v>
      </c>
      <c r="G85" s="38"/>
      <c r="H85" s="35"/>
      <c r="I85" s="39"/>
      <c r="J85" s="39"/>
      <c r="K85" s="39"/>
    </row>
    <row r="86" spans="2:11" x14ac:dyDescent="0.3">
      <c r="B86" s="35" t="s">
        <v>129</v>
      </c>
      <c r="C86" s="36" t="s">
        <v>130</v>
      </c>
      <c r="D86" s="37"/>
      <c r="E86" s="32">
        <f>+[1]Proveeduría!E96</f>
        <v>250000</v>
      </c>
      <c r="F86" s="35" t="s">
        <v>16</v>
      </c>
      <c r="G86" s="38"/>
      <c r="H86" s="35"/>
      <c r="I86" s="39"/>
      <c r="J86" s="39"/>
      <c r="K86" s="39"/>
    </row>
    <row r="87" spans="2:11" ht="46.8" x14ac:dyDescent="0.3">
      <c r="B87" s="35" t="s">
        <v>131</v>
      </c>
      <c r="C87" s="36" t="s">
        <v>132</v>
      </c>
      <c r="D87" s="37"/>
      <c r="E87" s="32">
        <f>+'[1]Dirección Nacional'!E92+[1]Proveeduría!E97</f>
        <v>1200000</v>
      </c>
      <c r="F87" s="35" t="s">
        <v>16</v>
      </c>
      <c r="G87" s="38"/>
      <c r="H87" s="35"/>
      <c r="I87" s="39"/>
      <c r="J87" s="39"/>
      <c r="K87" s="39"/>
    </row>
    <row r="88" spans="2:11" x14ac:dyDescent="0.3">
      <c r="B88" s="35" t="s">
        <v>133</v>
      </c>
      <c r="C88" s="36" t="s">
        <v>134</v>
      </c>
      <c r="D88" s="37"/>
      <c r="E88" s="32">
        <f>+'[1]Dirección Nacional'!E93+'[1]Talento Humano'!E93+[1]Proveeduría!E98+[1]Financiero!E98+'[1]Tecnologías Información'!E98+[1]Divulgación!E98+'[1]Reg Achivos y Base Datos'!E96</f>
        <v>0</v>
      </c>
      <c r="F88" s="35" t="s">
        <v>16</v>
      </c>
      <c r="G88" s="38"/>
      <c r="H88" s="35"/>
      <c r="I88" s="39"/>
      <c r="J88" s="39"/>
      <c r="K88" s="39"/>
    </row>
    <row r="89" spans="2:11" ht="31.2" x14ac:dyDescent="0.3">
      <c r="B89" s="35" t="s">
        <v>135</v>
      </c>
      <c r="C89" s="36" t="s">
        <v>136</v>
      </c>
      <c r="D89" s="37"/>
      <c r="E89" s="32">
        <f>+'[1]Dirección Nacional'!E94+'[1]Talento Humano'!E94+[1]Proveeduría!E99+[1]Financiero!E99+'[1]Tecnologías Información'!E99+[1]Divulgación!E99+'[1]Reg Achivos y Base Datos'!E97</f>
        <v>0</v>
      </c>
      <c r="F89" s="35" t="s">
        <v>16</v>
      </c>
      <c r="G89" s="38"/>
      <c r="H89" s="35"/>
      <c r="I89" s="39"/>
      <c r="J89" s="39"/>
      <c r="K89" s="39"/>
    </row>
    <row r="90" spans="2:11" ht="46.8" x14ac:dyDescent="0.3">
      <c r="B90" s="35" t="s">
        <v>137</v>
      </c>
      <c r="C90" s="36" t="s">
        <v>138</v>
      </c>
      <c r="D90" s="37"/>
      <c r="E90" s="32">
        <f>+'[1]Dirección Nacional'!E95+'[1]Talento Humano'!E95+[1]Proveeduría!E100+[1]Financiero!E100+'[1]Tecnologías Información'!E100+[1]Divulgación!E100+'[1]Reg Achivos y Base Datos'!E98</f>
        <v>0</v>
      </c>
      <c r="F90" s="35" t="s">
        <v>16</v>
      </c>
      <c r="G90" s="38"/>
      <c r="H90" s="35"/>
      <c r="I90" s="39"/>
      <c r="J90" s="39"/>
      <c r="K90" s="39"/>
    </row>
    <row r="91" spans="2:11" ht="46.8" x14ac:dyDescent="0.3">
      <c r="B91" s="35" t="s">
        <v>139</v>
      </c>
      <c r="C91" s="36" t="s">
        <v>140</v>
      </c>
      <c r="D91" s="37" t="s">
        <v>141</v>
      </c>
      <c r="E91" s="32">
        <f>+'[1]Dirección Nacional'!E96+'[1]Talento Humano'!E96+[1]Proveeduría!E101+[1]Financiero!E101+'[1]Tecnologías Información'!E101+[1]Divulgación!E101+'[1]Reg Achivos y Base Datos'!E99</f>
        <v>200000</v>
      </c>
      <c r="F91" s="35" t="s">
        <v>16</v>
      </c>
      <c r="G91" s="38"/>
      <c r="H91" s="35"/>
      <c r="I91" s="39" t="s">
        <v>19</v>
      </c>
      <c r="J91" s="39" t="s">
        <v>19</v>
      </c>
      <c r="K91" s="39" t="s">
        <v>99</v>
      </c>
    </row>
    <row r="92" spans="2:11" ht="109.2" x14ac:dyDescent="0.3">
      <c r="B92" s="35" t="s">
        <v>142</v>
      </c>
      <c r="C92" s="36" t="s">
        <v>143</v>
      </c>
      <c r="D92" s="37" t="s">
        <v>144</v>
      </c>
      <c r="E92" s="32">
        <f>+'[1]Dirección Nacional'!E97+'[1]Talento Humano'!E97+[1]Proveeduría!E102+[1]Financiero!E102+'[1]Tecnologías Información'!E102+[1]Divulgación!E102+'[1]Reg Achivos y Base Datos'!E100</f>
        <v>1000000</v>
      </c>
      <c r="F92" s="35" t="s">
        <v>16</v>
      </c>
      <c r="G92" s="38"/>
      <c r="H92" s="35"/>
      <c r="I92" s="39" t="s">
        <v>19</v>
      </c>
      <c r="J92" s="39" t="s">
        <v>19</v>
      </c>
      <c r="K92" s="39" t="s">
        <v>99</v>
      </c>
    </row>
    <row r="93" spans="2:11" ht="156" x14ac:dyDescent="0.3">
      <c r="B93" s="35" t="s">
        <v>145</v>
      </c>
      <c r="C93" s="36" t="s">
        <v>146</v>
      </c>
      <c r="D93" s="48" t="s">
        <v>147</v>
      </c>
      <c r="E93" s="32">
        <f>+'[1]Dirección Nacional'!E98+'[1]Talento Humano'!E98+[1]Financiero!E103+[1]Proveeduría!E103+'[1]Tecnologías Información'!E96+'[1]Reg Achivos y Base Datos'!E101+[1]Divulgación!E103</f>
        <v>6273000</v>
      </c>
      <c r="F93" s="35" t="s">
        <v>16</v>
      </c>
      <c r="G93" s="38"/>
      <c r="H93" s="35"/>
      <c r="I93" s="39" t="s">
        <v>19</v>
      </c>
      <c r="J93" s="39" t="s">
        <v>19</v>
      </c>
      <c r="K93" s="39" t="s">
        <v>148</v>
      </c>
    </row>
    <row r="94" spans="2:11" ht="140.4" x14ac:dyDescent="0.3">
      <c r="B94" s="35" t="s">
        <v>149</v>
      </c>
      <c r="C94" s="36" t="s">
        <v>150</v>
      </c>
      <c r="D94" s="37" t="s">
        <v>151</v>
      </c>
      <c r="E94" s="32">
        <f>+'[1]Dirección Nacional'!E99+'[1]Talento Humano'!E99+[1]Financiero!E104+[1]Proveeduría!E104+'[1]Tecnologías Información'!E97+'[1]Reg Achivos y Base Datos'!E102+[1]Divulgación!E104</f>
        <v>18430000</v>
      </c>
      <c r="F94" s="35" t="s">
        <v>16</v>
      </c>
      <c r="G94" s="38"/>
      <c r="H94" s="35"/>
      <c r="I94" s="39" t="s">
        <v>19</v>
      </c>
      <c r="J94" s="39" t="s">
        <v>19</v>
      </c>
      <c r="K94" s="39" t="s">
        <v>152</v>
      </c>
    </row>
    <row r="95" spans="2:11" x14ac:dyDescent="0.3">
      <c r="B95" s="35" t="s">
        <v>153</v>
      </c>
      <c r="C95" s="36" t="s">
        <v>154</v>
      </c>
      <c r="D95" s="37"/>
      <c r="E95" s="32">
        <f>+'[1]Dirección Nacional'!E100+'[1]Talento Humano'!E100+[1]Proveeduría!E105+[1]Financiero!E105+'[1]Tecnologías Información'!E105+[1]Divulgación!E105+'[1]Reg Achivos y Base Datos'!E103</f>
        <v>0</v>
      </c>
      <c r="F95" s="35" t="s">
        <v>16</v>
      </c>
      <c r="G95" s="38"/>
      <c r="H95" s="35"/>
      <c r="I95" s="39"/>
      <c r="J95" s="39"/>
      <c r="K95" s="39"/>
    </row>
    <row r="96" spans="2:11" x14ac:dyDescent="0.3">
      <c r="B96" s="35" t="s">
        <v>155</v>
      </c>
      <c r="C96" s="36" t="s">
        <v>156</v>
      </c>
      <c r="D96" s="37"/>
      <c r="E96" s="32">
        <f>+'[1]Dirección Nacional'!E101+'[1]Talento Humano'!E101+[1]Proveeduría!E106+[1]Financiero!E106+'[1]Tecnologías Información'!E106+[1]Divulgación!E106+'[1]Reg Achivos y Base Datos'!E104</f>
        <v>1500000</v>
      </c>
      <c r="F96" s="35" t="s">
        <v>16</v>
      </c>
      <c r="G96" s="38"/>
      <c r="H96" s="35"/>
      <c r="I96" s="39"/>
      <c r="J96" s="39" t="s">
        <v>19</v>
      </c>
      <c r="K96" s="39" t="s">
        <v>157</v>
      </c>
    </row>
    <row r="97" spans="2:11" ht="31.2" x14ac:dyDescent="0.3">
      <c r="B97" s="35" t="s">
        <v>158</v>
      </c>
      <c r="C97" s="36" t="s">
        <v>159</v>
      </c>
      <c r="D97" s="37"/>
      <c r="E97" s="32">
        <f>+'[1]Dirección Nacional'!E102+'[1]Talento Humano'!E102+[1]Proveeduría!E107+[1]Financiero!E107+'[1]Tecnologías Información'!E107+[1]Divulgación!E107+'[1]Reg Achivos y Base Datos'!E105</f>
        <v>500000</v>
      </c>
      <c r="F97" s="35" t="s">
        <v>16</v>
      </c>
      <c r="G97" s="38"/>
      <c r="H97" s="35"/>
      <c r="I97" s="39"/>
      <c r="J97" s="39" t="s">
        <v>19</v>
      </c>
      <c r="K97" s="39" t="s">
        <v>157</v>
      </c>
    </row>
    <row r="98" spans="2:11" ht="31.2" x14ac:dyDescent="0.3">
      <c r="B98" s="35" t="s">
        <v>160</v>
      </c>
      <c r="C98" s="36" t="s">
        <v>161</v>
      </c>
      <c r="D98" s="37"/>
      <c r="E98" s="32">
        <f>+'[1]Dirección Nacional'!E103+'[1]Talento Humano'!E103+[1]Proveeduría!E108+[1]Financiero!E108+'[1]Tecnologías Información'!E108+[1]Divulgación!E108+'[1]Reg Achivos y Base Datos'!E106</f>
        <v>300000</v>
      </c>
      <c r="F98" s="35" t="s">
        <v>16</v>
      </c>
      <c r="G98" s="38"/>
      <c r="H98" s="35"/>
      <c r="I98" s="39"/>
      <c r="J98" s="39" t="s">
        <v>19</v>
      </c>
      <c r="K98" s="39" t="s">
        <v>157</v>
      </c>
    </row>
    <row r="99" spans="2:11" ht="31.2" x14ac:dyDescent="0.3">
      <c r="B99" s="35" t="s">
        <v>162</v>
      </c>
      <c r="C99" s="36" t="s">
        <v>163</v>
      </c>
      <c r="D99" s="37"/>
      <c r="E99" s="32">
        <f>+'[1]Dirección Nacional'!E104+'[1]Talento Humano'!E104+[1]Proveeduría!E109+[1]Financiero!E109+'[1]Tecnologías Información'!E109+[1]Divulgación!E109+'[1]Reg Achivos y Base Datos'!E107</f>
        <v>0</v>
      </c>
      <c r="F99" s="35" t="s">
        <v>16</v>
      </c>
      <c r="G99" s="38"/>
      <c r="H99" s="35"/>
      <c r="I99" s="39"/>
      <c r="J99" s="39"/>
      <c r="K99" s="39"/>
    </row>
    <row r="100" spans="2:11" ht="31.2" x14ac:dyDescent="0.3">
      <c r="B100" s="35" t="s">
        <v>164</v>
      </c>
      <c r="C100" s="36" t="s">
        <v>165</v>
      </c>
      <c r="D100" s="37"/>
      <c r="E100" s="32">
        <v>0</v>
      </c>
      <c r="F100" s="35" t="s">
        <v>16</v>
      </c>
      <c r="G100" s="38"/>
      <c r="H100" s="35"/>
      <c r="I100" s="39"/>
      <c r="J100" s="39"/>
      <c r="K100" s="39"/>
    </row>
    <row r="101" spans="2:11" ht="90.75" customHeight="1" x14ac:dyDescent="0.3">
      <c r="B101" s="35" t="s">
        <v>166</v>
      </c>
      <c r="C101" s="36" t="s">
        <v>167</v>
      </c>
      <c r="D101" s="37" t="s">
        <v>168</v>
      </c>
      <c r="E101" s="32">
        <f>+'[1]Dirección Nacional'!E106+'[1]Talento Humano'!E106+[1]Financiero!E111+[1]Proveeduría!E111+'[1]Tecnologías Información'!E104+'[1]Reg Achivos y Base Datos'!E109+[1]Divulgación!E111</f>
        <v>2500000</v>
      </c>
      <c r="F101" s="35" t="s">
        <v>16</v>
      </c>
      <c r="G101" s="38"/>
      <c r="H101" s="35"/>
      <c r="I101" s="39"/>
      <c r="J101" s="39" t="s">
        <v>19</v>
      </c>
      <c r="K101" s="39" t="s">
        <v>169</v>
      </c>
    </row>
    <row r="102" spans="2:11" ht="183.75" customHeight="1" x14ac:dyDescent="0.3">
      <c r="B102" s="57" t="s">
        <v>170</v>
      </c>
      <c r="C102" s="57" t="s">
        <v>171</v>
      </c>
      <c r="D102" s="66" t="s">
        <v>172</v>
      </c>
      <c r="E102" s="60">
        <f>+'[1]Dirección Nacional'!E107+'[1]Talento Humano'!E107+[1]Proveeduría!E112+[1]Financiero!E112+'[1]Tecnologías Información'!E112+[1]Divulgación!E112+'[1]Reg Achivos y Base Datos'!E110</f>
        <v>1320000</v>
      </c>
      <c r="F102" s="57" t="s">
        <v>16</v>
      </c>
      <c r="G102" s="63"/>
      <c r="H102" s="35"/>
      <c r="I102" s="52" t="s">
        <v>19</v>
      </c>
      <c r="J102" s="52"/>
      <c r="K102" s="52" t="s">
        <v>36</v>
      </c>
    </row>
    <row r="103" spans="2:11" ht="15.75" customHeight="1" x14ac:dyDescent="0.3">
      <c r="B103" s="58"/>
      <c r="C103" s="58"/>
      <c r="D103" s="67"/>
      <c r="E103" s="61"/>
      <c r="F103" s="58"/>
      <c r="G103" s="64"/>
      <c r="H103" s="35"/>
      <c r="I103" s="53"/>
      <c r="J103" s="53"/>
      <c r="K103" s="53"/>
    </row>
    <row r="104" spans="2:11" ht="63" customHeight="1" x14ac:dyDescent="0.3">
      <c r="B104" s="59"/>
      <c r="C104" s="59"/>
      <c r="D104" s="68"/>
      <c r="E104" s="62"/>
      <c r="F104" s="59"/>
      <c r="G104" s="65"/>
      <c r="H104" s="35"/>
      <c r="I104" s="54"/>
      <c r="J104" s="54"/>
      <c r="K104" s="54"/>
    </row>
    <row r="105" spans="2:11" ht="156" x14ac:dyDescent="0.3">
      <c r="B105" s="35" t="s">
        <v>173</v>
      </c>
      <c r="C105" s="36" t="s">
        <v>174</v>
      </c>
      <c r="D105" s="48" t="s">
        <v>175</v>
      </c>
      <c r="E105" s="32">
        <f>+'[1]Dirección Nacional'!E110+'[1]Talento Humano'!E110+[1]Proveeduría!E115+[1]Financiero!E115+'[1]Tecnologías Información'!E115+[1]Divulgación!E115+'[1]Reg Achivos y Base Datos'!E113</f>
        <v>1500000</v>
      </c>
      <c r="F105" s="35" t="s">
        <v>16</v>
      </c>
      <c r="G105" s="38"/>
      <c r="H105" s="35"/>
      <c r="I105" s="39"/>
      <c r="J105" s="39" t="s">
        <v>19</v>
      </c>
      <c r="K105" s="39" t="s">
        <v>176</v>
      </c>
    </row>
    <row r="106" spans="2:11" ht="38.25" customHeight="1" x14ac:dyDescent="0.3">
      <c r="B106" s="57" t="s">
        <v>177</v>
      </c>
      <c r="C106" s="57" t="s">
        <v>178</v>
      </c>
      <c r="D106" s="55" t="str">
        <f>+'[1]Tecnologías Información'!D110</f>
        <v>Compra de Equipo para la UTI / Prodhab (Firewall, Discos duros, Enrutador)</v>
      </c>
      <c r="E106" s="60">
        <f>+'[1]Tecnologías Información'!E110+'[1]Tecnologías Información'!E111</f>
        <v>12000000</v>
      </c>
      <c r="F106" s="57" t="s">
        <v>16</v>
      </c>
      <c r="G106" s="63"/>
      <c r="H106" s="35"/>
      <c r="I106" s="52"/>
      <c r="J106" s="52"/>
      <c r="K106" s="52" t="s">
        <v>179</v>
      </c>
    </row>
    <row r="107" spans="2:11" x14ac:dyDescent="0.3">
      <c r="B107" s="58"/>
      <c r="C107" s="58"/>
      <c r="D107" s="56"/>
      <c r="E107" s="61"/>
      <c r="F107" s="58"/>
      <c r="G107" s="64"/>
      <c r="H107" s="35"/>
      <c r="I107" s="53"/>
      <c r="J107" s="53"/>
      <c r="K107" s="53"/>
    </row>
    <row r="108" spans="2:11" x14ac:dyDescent="0.3">
      <c r="B108" s="58"/>
      <c r="C108" s="58"/>
      <c r="D108" s="55" t="str">
        <f>+'[1]Tecnologías Información'!D111</f>
        <v>Compra de Equipo para la UTI / Prodhab (Discos duros)</v>
      </c>
      <c r="E108" s="61"/>
      <c r="F108" s="58"/>
      <c r="G108" s="64"/>
      <c r="H108" s="35"/>
      <c r="I108" s="53"/>
      <c r="J108" s="53"/>
      <c r="K108" s="53"/>
    </row>
    <row r="109" spans="2:11" x14ac:dyDescent="0.3">
      <c r="B109" s="59"/>
      <c r="C109" s="59"/>
      <c r="D109" s="56"/>
      <c r="E109" s="62"/>
      <c r="F109" s="59"/>
      <c r="G109" s="65"/>
      <c r="H109" s="35"/>
      <c r="I109" s="54"/>
      <c r="J109" s="54"/>
      <c r="K109" s="54"/>
    </row>
    <row r="110" spans="2:11" ht="31.2" x14ac:dyDescent="0.3">
      <c r="B110" s="35" t="s">
        <v>180</v>
      </c>
      <c r="C110" s="36" t="s">
        <v>181</v>
      </c>
      <c r="D110" s="37"/>
      <c r="E110" s="32">
        <f>+'[1]Dirección Nacional'!E115+'[1]Talento Humano'!E115+[1]Proveeduría!E120+[1]Financiero!E120+'[1]Tecnologías Información'!E120+[1]Divulgación!E120+'[1]Reg Achivos y Base Datos'!E118</f>
        <v>0</v>
      </c>
      <c r="F110" s="35" t="s">
        <v>16</v>
      </c>
      <c r="G110" s="38"/>
      <c r="H110" s="35"/>
      <c r="I110" s="39"/>
      <c r="J110" s="39"/>
      <c r="K110" s="39"/>
    </row>
    <row r="111" spans="2:11" ht="109.2" x14ac:dyDescent="0.3">
      <c r="B111" s="35" t="s">
        <v>182</v>
      </c>
      <c r="C111" s="36" t="s">
        <v>183</v>
      </c>
      <c r="D111" s="37" t="s">
        <v>184</v>
      </c>
      <c r="E111" s="32">
        <f>+'[1]Dirección Nacional'!E116+'[1]Talento Humano'!E116+[1]Financiero!E121+[1]Proveeduría!E121+'[1]Tecnologías Información'!E114+'[1]Reg Achivos y Base Datos'!E119+[1]Divulgación!E121</f>
        <v>1000000</v>
      </c>
      <c r="F111" s="35" t="s">
        <v>16</v>
      </c>
      <c r="G111" s="38"/>
      <c r="H111" s="35"/>
      <c r="I111" s="39"/>
      <c r="J111" s="39"/>
      <c r="K111" s="39"/>
    </row>
    <row r="112" spans="2:11" x14ac:dyDescent="0.3">
      <c r="B112" s="57" t="s">
        <v>185</v>
      </c>
      <c r="C112" s="57" t="s">
        <v>186</v>
      </c>
      <c r="D112" s="37"/>
      <c r="E112" s="32">
        <f>+'[1]Dirección Nacional'!E117+'[1]Talento Humano'!E117+[1]Proveeduría!E122+[1]Financiero!E122+'[1]Tecnologías Información'!E122+[1]Divulgación!E122+'[1]Reg Achivos y Base Datos'!E120</f>
        <v>0</v>
      </c>
      <c r="F112" s="35" t="s">
        <v>16</v>
      </c>
      <c r="G112" s="38"/>
      <c r="H112" s="35"/>
      <c r="I112" s="39"/>
      <c r="J112" s="39"/>
      <c r="K112" s="39"/>
    </row>
    <row r="113" spans="2:11" x14ac:dyDescent="0.3">
      <c r="B113" s="58"/>
      <c r="C113" s="58"/>
      <c r="D113" s="37"/>
      <c r="E113" s="32">
        <f>+'[1]Dirección Nacional'!E118+'[1]Talento Humano'!E118+[1]Proveeduría!E123+[1]Financiero!E123+'[1]Tecnologías Información'!E123+[1]Divulgación!E123+'[1]Reg Achivos y Base Datos'!E121</f>
        <v>0</v>
      </c>
      <c r="F113" s="35" t="s">
        <v>16</v>
      </c>
      <c r="G113" s="38"/>
      <c r="H113" s="35"/>
      <c r="I113" s="39"/>
      <c r="J113" s="39"/>
      <c r="K113" s="39"/>
    </row>
    <row r="114" spans="2:11" x14ac:dyDescent="0.3">
      <c r="B114" s="58"/>
      <c r="C114" s="58"/>
      <c r="D114" s="37"/>
      <c r="E114" s="32">
        <f>+'[1]Dirección Nacional'!E119+'[1]Talento Humano'!E119+[1]Proveeduría!E124+[1]Financiero!E124+'[1]Tecnologías Información'!E124+[1]Divulgación!E124+'[1]Reg Achivos y Base Datos'!E122</f>
        <v>0</v>
      </c>
      <c r="F114" s="35" t="s">
        <v>16</v>
      </c>
      <c r="G114" s="38"/>
      <c r="H114" s="35"/>
      <c r="I114" s="39"/>
      <c r="J114" s="39"/>
      <c r="K114" s="39"/>
    </row>
    <row r="115" spans="2:11" x14ac:dyDescent="0.3">
      <c r="B115" s="58"/>
      <c r="C115" s="58"/>
      <c r="D115" s="48"/>
      <c r="E115" s="32">
        <f>+'[1]Dirección Nacional'!E120+'[1]Talento Humano'!E120+[1]Proveeduría!E125+[1]Financiero!E125+'[1]Tecnologías Información'!E125+[1]Divulgación!E125+'[1]Reg Achivos y Base Datos'!E123</f>
        <v>0</v>
      </c>
      <c r="F115" s="35" t="s">
        <v>16</v>
      </c>
      <c r="G115" s="38"/>
      <c r="H115" s="35"/>
      <c r="I115" s="39"/>
      <c r="J115" s="39"/>
      <c r="K115" s="39"/>
    </row>
    <row r="116" spans="2:11" x14ac:dyDescent="0.3">
      <c r="B116" s="59"/>
      <c r="C116" s="59"/>
      <c r="D116" s="43"/>
      <c r="E116" s="32">
        <f>+'[1]Dirección Nacional'!E121+'[1]Talento Humano'!E121+[1]Proveeduría!E126+[1]Financiero!E126+'[1]Tecnologías Información'!E126+[1]Divulgación!E126+'[1]Reg Achivos y Base Datos'!E124</f>
        <v>0</v>
      </c>
      <c r="F116" s="35" t="s">
        <v>16</v>
      </c>
      <c r="G116" s="38"/>
      <c r="H116" s="35"/>
      <c r="I116" s="39"/>
      <c r="J116" s="39"/>
      <c r="K116" s="39"/>
    </row>
    <row r="117" spans="2:11" x14ac:dyDescent="0.3">
      <c r="B117" s="35" t="s">
        <v>187</v>
      </c>
      <c r="C117" s="36" t="s">
        <v>188</v>
      </c>
      <c r="D117" s="43"/>
      <c r="E117" s="32">
        <f>+'[1]Dirección Nacional'!E122+'[1]Talento Humano'!E122+[1]Proveeduría!E127+[1]Financiero!E127+'[1]Tecnologías Información'!E127+[1]Divulgación!E127+'[1]Reg Achivos y Base Datos'!E125</f>
        <v>0</v>
      </c>
      <c r="F117" s="35" t="s">
        <v>16</v>
      </c>
      <c r="G117" s="38"/>
      <c r="H117" s="35"/>
      <c r="I117" s="39"/>
      <c r="J117" s="39"/>
      <c r="K117" s="39"/>
    </row>
    <row r="118" spans="2:11" ht="21" customHeight="1" x14ac:dyDescent="0.3">
      <c r="B118" s="35" t="s">
        <v>189</v>
      </c>
      <c r="C118" s="49" t="s">
        <v>190</v>
      </c>
      <c r="D118" s="43" t="s">
        <v>191</v>
      </c>
      <c r="E118" s="32">
        <f>+'[1]Reg Achivos y Base Datos'!E126+'[1]Tecnologías Información'!E121</f>
        <v>25850000</v>
      </c>
      <c r="F118" s="35" t="s">
        <v>16</v>
      </c>
      <c r="G118" s="38"/>
      <c r="H118" s="35"/>
      <c r="I118" s="39"/>
      <c r="J118" s="39" t="s">
        <v>19</v>
      </c>
      <c r="K118" s="39" t="s">
        <v>192</v>
      </c>
    </row>
    <row r="119" spans="2:11" x14ac:dyDescent="0.3">
      <c r="E119" s="20"/>
      <c r="F119" s="20"/>
    </row>
    <row r="120" spans="2:11" x14ac:dyDescent="0.3">
      <c r="B120" s="23" t="s">
        <v>193</v>
      </c>
      <c r="C120" s="51" t="s">
        <v>194</v>
      </c>
      <c r="D120" s="51"/>
    </row>
    <row r="121" spans="2:11" x14ac:dyDescent="0.3">
      <c r="B121" s="23" t="s">
        <v>16</v>
      </c>
      <c r="C121" s="51" t="s">
        <v>195</v>
      </c>
      <c r="D121" s="51"/>
    </row>
    <row r="122" spans="2:11" x14ac:dyDescent="0.3">
      <c r="B122" s="23" t="s">
        <v>196</v>
      </c>
      <c r="C122" s="24" t="s">
        <v>197</v>
      </c>
      <c r="D122" s="24"/>
    </row>
    <row r="123" spans="2:11" ht="30.75" customHeight="1" x14ac:dyDescent="0.3">
      <c r="B123" s="51" t="s">
        <v>198</v>
      </c>
      <c r="C123" s="51"/>
      <c r="D123" s="51"/>
      <c r="E123" s="51"/>
      <c r="F123" s="51"/>
      <c r="G123" s="51"/>
      <c r="H123" s="51"/>
      <c r="I123" s="51"/>
      <c r="J123" s="51"/>
      <c r="K123" s="8"/>
    </row>
  </sheetData>
  <autoFilter ref="B11:K118"/>
  <mergeCells count="78">
    <mergeCell ref="I10:J10"/>
    <mergeCell ref="B2:J2"/>
    <mergeCell ref="B3:J3"/>
    <mergeCell ref="B4:J4"/>
    <mergeCell ref="B5:J5"/>
    <mergeCell ref="B8:J9"/>
    <mergeCell ref="B29:B32"/>
    <mergeCell ref="C29:C32"/>
    <mergeCell ref="B33:B37"/>
    <mergeCell ref="C33:C37"/>
    <mergeCell ref="B38:B40"/>
    <mergeCell ref="C38:C40"/>
    <mergeCell ref="J38:J40"/>
    <mergeCell ref="K38:K40"/>
    <mergeCell ref="B41:B44"/>
    <mergeCell ref="C41:C44"/>
    <mergeCell ref="D41:D44"/>
    <mergeCell ref="E41:E44"/>
    <mergeCell ref="F41:F44"/>
    <mergeCell ref="G41:G44"/>
    <mergeCell ref="I41:I44"/>
    <mergeCell ref="J41:J44"/>
    <mergeCell ref="D38:D40"/>
    <mergeCell ref="E38:E40"/>
    <mergeCell ref="F38:F40"/>
    <mergeCell ref="G38:G40"/>
    <mergeCell ref="H38:H40"/>
    <mergeCell ref="I38:I40"/>
    <mergeCell ref="K41:K44"/>
    <mergeCell ref="B45:B49"/>
    <mergeCell ref="C45:C49"/>
    <mergeCell ref="D45:D49"/>
    <mergeCell ref="E45:E49"/>
    <mergeCell ref="F45:F49"/>
    <mergeCell ref="G45:G49"/>
    <mergeCell ref="I45:I49"/>
    <mergeCell ref="J45:J49"/>
    <mergeCell ref="K45:K49"/>
    <mergeCell ref="J57:J59"/>
    <mergeCell ref="K57:K59"/>
    <mergeCell ref="B64:B75"/>
    <mergeCell ref="C64:C75"/>
    <mergeCell ref="D64:D75"/>
    <mergeCell ref="F64:F75"/>
    <mergeCell ref="G64:G75"/>
    <mergeCell ref="I64:I75"/>
    <mergeCell ref="J64:J75"/>
    <mergeCell ref="K64:K75"/>
    <mergeCell ref="B57:B59"/>
    <mergeCell ref="C57:C59"/>
    <mergeCell ref="D57:D59"/>
    <mergeCell ref="F57:F59"/>
    <mergeCell ref="G57:G59"/>
    <mergeCell ref="I57:I59"/>
    <mergeCell ref="I102:I104"/>
    <mergeCell ref="J102:J104"/>
    <mergeCell ref="K102:K104"/>
    <mergeCell ref="B106:B109"/>
    <mergeCell ref="C106:C109"/>
    <mergeCell ref="D106:D107"/>
    <mergeCell ref="E106:E109"/>
    <mergeCell ref="F106:F109"/>
    <mergeCell ref="G106:G109"/>
    <mergeCell ref="I106:I109"/>
    <mergeCell ref="B102:B104"/>
    <mergeCell ref="C102:C104"/>
    <mergeCell ref="D102:D104"/>
    <mergeCell ref="E102:E104"/>
    <mergeCell ref="F102:F104"/>
    <mergeCell ref="G102:G104"/>
    <mergeCell ref="C121:D121"/>
    <mergeCell ref="B123:J123"/>
    <mergeCell ref="J106:J109"/>
    <mergeCell ref="K106:K109"/>
    <mergeCell ref="D108:D109"/>
    <mergeCell ref="B112:B116"/>
    <mergeCell ref="C112:C116"/>
    <mergeCell ref="C120:D120"/>
  </mergeCells>
  <printOptions horizontalCentered="1" verticalCentered="1"/>
  <pageMargins left="0.70866141732283472" right="0.70866141732283472" top="0.74803149606299213" bottom="0.74803149606299213" header="0.31496062992125984" footer="0.31496062992125984"/>
  <pageSetup scale="60" orientation="landscape" horizontalDpi="300" verticalDpi="300" r:id="rId1"/>
  <headerFooter>
    <oddFooter>&amp;R____________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COMPRAS CONSOLIDADO 2017</vt:lpstr>
      <vt:lpstr>'PLAN  COMPRAS CONSOLIDADO 2017'!Títulos_a_imprimir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2017-01-02T15:32:12Z</dcterms:created>
  <dcterms:modified xsi:type="dcterms:W3CDTF">2017-01-02T15:32:31Z</dcterms:modified>
</cp:coreProperties>
</file>